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y.maerskgroup.com/personal/maria_luisa_acevedo_lns_maersk_com/Documents/Desktop/DAILY/2024/Countries/NCA/"/>
    </mc:Choice>
  </mc:AlternateContent>
  <xr:revisionPtr revIDLastSave="0" documentId="8_{ED1DEFBF-8E45-4251-BB36-D7A3215760C6}" xr6:coauthVersionLast="47" xr6:coauthVersionMax="47" xr10:uidLastSave="{00000000-0000-0000-0000-000000000000}"/>
  <bookViews>
    <workbookView xWindow="28785" yWindow="-8430" windowWidth="29040" windowHeight="15720" xr2:uid="{00000000-000D-0000-FFFF-FFFF00000000}"/>
  </bookViews>
  <sheets>
    <sheet name="Instrucciones" sheetId="6" r:id="rId1"/>
    <sheet name="Seca" sheetId="2" r:id="rId2"/>
    <sheet name="Reefer" sheetId="8" r:id="rId3"/>
    <sheet name="Peligrosa" sheetId="9" r:id="rId4"/>
    <sheet name="Sobredimensionada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0" l="1"/>
  <c r="G25" i="10" s="1"/>
  <c r="E24" i="10"/>
  <c r="G24" i="10" s="1"/>
  <c r="E23" i="10"/>
  <c r="G23" i="10" s="1"/>
  <c r="E22" i="10"/>
  <c r="G22" i="10" s="1"/>
  <c r="E21" i="10"/>
  <c r="G21" i="10" s="1"/>
  <c r="E20" i="10"/>
  <c r="G20" i="10" s="1"/>
  <c r="E19" i="10"/>
  <c r="G19" i="10" s="1"/>
  <c r="E18" i="10"/>
  <c r="G18" i="10" s="1"/>
  <c r="E17" i="10"/>
  <c r="G17" i="10" s="1"/>
  <c r="E16" i="10"/>
  <c r="G16" i="10" s="1"/>
  <c r="E15" i="10"/>
  <c r="G15" i="10" s="1"/>
  <c r="E14" i="10"/>
  <c r="G14" i="10" s="1"/>
  <c r="E13" i="10"/>
  <c r="G13" i="10" s="1"/>
  <c r="E12" i="10"/>
  <c r="G12" i="10" s="1"/>
  <c r="E11" i="10"/>
  <c r="G11" i="10" s="1"/>
  <c r="E10" i="10"/>
  <c r="G10" i="10" s="1"/>
  <c r="E9" i="10"/>
  <c r="G9" i="10" s="1"/>
  <c r="E8" i="10"/>
  <c r="G8" i="10" s="1"/>
  <c r="E7" i="10"/>
  <c r="G7" i="10" s="1"/>
  <c r="E6" i="10"/>
  <c r="G6" i="10" s="1"/>
  <c r="E25" i="9"/>
  <c r="G25" i="9" s="1"/>
  <c r="E24" i="9"/>
  <c r="G24" i="9" s="1"/>
  <c r="E23" i="9"/>
  <c r="G23" i="9" s="1"/>
  <c r="E22" i="9"/>
  <c r="G22" i="9" s="1"/>
  <c r="E21" i="9"/>
  <c r="G21" i="9" s="1"/>
  <c r="E20" i="9"/>
  <c r="G20" i="9" s="1"/>
  <c r="E19" i="9"/>
  <c r="G19" i="9" s="1"/>
  <c r="E18" i="9"/>
  <c r="G18" i="9" s="1"/>
  <c r="E17" i="9"/>
  <c r="G17" i="9" s="1"/>
  <c r="E16" i="9"/>
  <c r="G16" i="9" s="1"/>
  <c r="E15" i="9"/>
  <c r="G15" i="9" s="1"/>
  <c r="E14" i="9"/>
  <c r="G14" i="9" s="1"/>
  <c r="E13" i="9"/>
  <c r="G13" i="9" s="1"/>
  <c r="E12" i="9"/>
  <c r="G12" i="9" s="1"/>
  <c r="E11" i="9"/>
  <c r="G11" i="9" s="1"/>
  <c r="E10" i="9"/>
  <c r="G10" i="9" s="1"/>
  <c r="E9" i="9"/>
  <c r="G9" i="9" s="1"/>
  <c r="E8" i="9"/>
  <c r="G8" i="9" s="1"/>
  <c r="E7" i="9"/>
  <c r="G7" i="9" s="1"/>
  <c r="E6" i="9"/>
  <c r="G6" i="9" s="1"/>
  <c r="E25" i="8"/>
  <c r="G25" i="8" s="1"/>
  <c r="E24" i="8"/>
  <c r="G24" i="8" s="1"/>
  <c r="E23" i="8"/>
  <c r="G23" i="8" s="1"/>
  <c r="E22" i="8"/>
  <c r="G22" i="8" s="1"/>
  <c r="E21" i="8"/>
  <c r="G21" i="8" s="1"/>
  <c r="E20" i="8"/>
  <c r="G20" i="8" s="1"/>
  <c r="E19" i="8"/>
  <c r="G19" i="8" s="1"/>
  <c r="E18" i="8"/>
  <c r="G18" i="8" s="1"/>
  <c r="E17" i="8"/>
  <c r="G17" i="8" s="1"/>
  <c r="E16" i="8"/>
  <c r="G16" i="8" s="1"/>
  <c r="E15" i="8"/>
  <c r="G15" i="8" s="1"/>
  <c r="E14" i="8"/>
  <c r="G14" i="8" s="1"/>
  <c r="E13" i="8"/>
  <c r="G13" i="8" s="1"/>
  <c r="E12" i="8"/>
  <c r="G12" i="8" s="1"/>
  <c r="E11" i="8"/>
  <c r="G11" i="8" s="1"/>
  <c r="E10" i="8"/>
  <c r="G10" i="8" s="1"/>
  <c r="E9" i="8"/>
  <c r="G9" i="8" s="1"/>
  <c r="E8" i="8"/>
  <c r="G8" i="8" s="1"/>
  <c r="E7" i="8"/>
  <c r="G7" i="8" s="1"/>
  <c r="E6" i="8"/>
  <c r="G6" i="8" s="1"/>
  <c r="E21" i="2"/>
  <c r="G21" i="2" s="1"/>
  <c r="E22" i="2"/>
  <c r="G22" i="2" s="1"/>
  <c r="E23" i="2"/>
  <c r="G23" i="2" s="1"/>
  <c r="E24" i="2"/>
  <c r="G24" i="2" s="1"/>
  <c r="E25" i="2"/>
  <c r="G25" i="2" s="1"/>
  <c r="E16" i="2"/>
  <c r="G16" i="2" s="1"/>
  <c r="E17" i="2"/>
  <c r="G17" i="2" s="1"/>
  <c r="E18" i="2"/>
  <c r="G18" i="2" s="1"/>
  <c r="E19" i="2"/>
  <c r="G19" i="2" s="1"/>
  <c r="E20" i="2"/>
  <c r="G20" i="2" s="1"/>
  <c r="E15" i="2"/>
  <c r="G15" i="2" s="1"/>
  <c r="E14" i="2"/>
  <c r="G14" i="2" s="1"/>
  <c r="E13" i="2"/>
  <c r="G13" i="2" s="1"/>
  <c r="E6" i="2"/>
  <c r="G6" i="2" s="1"/>
  <c r="E7" i="2"/>
  <c r="G7" i="2" s="1"/>
  <c r="E8" i="2"/>
  <c r="G8" i="2" s="1"/>
  <c r="E9" i="2"/>
  <c r="G9" i="2" s="1"/>
  <c r="E10" i="2"/>
  <c r="G10" i="2" s="1"/>
  <c r="E11" i="2"/>
  <c r="G11" i="2" s="1"/>
  <c r="E12" i="2"/>
  <c r="G12" i="2" s="1"/>
</calcChain>
</file>

<file path=xl/sharedStrings.xml><?xml version="1.0" encoding="utf-8"?>
<sst xmlns="http://schemas.openxmlformats.org/spreadsheetml/2006/main" count="172" uniqueCount="80">
  <si>
    <t>Temperature</t>
  </si>
  <si>
    <t>Ventilation</t>
  </si>
  <si>
    <t>Peso Tara KGS</t>
  </si>
  <si>
    <t>Peso Neto KGS</t>
  </si>
  <si>
    <t>Sello Aduana</t>
  </si>
  <si>
    <t>Sello Embarcador</t>
  </si>
  <si>
    <t>Sello Naviera</t>
  </si>
  <si>
    <t>Tipo</t>
  </si>
  <si>
    <t>TARE WEIGHT (KGS)</t>
  </si>
  <si>
    <t>20DRY</t>
  </si>
  <si>
    <t>40DRY</t>
  </si>
  <si>
    <t>40HIGH</t>
  </si>
  <si>
    <t>40HREF</t>
  </si>
  <si>
    <t>45HIGH</t>
  </si>
  <si>
    <t>NumberHazard
( Numero IMO )</t>
  </si>
  <si>
    <t>IMDGClass
( Clase IMO )</t>
  </si>
  <si>
    <t>Humidity</t>
  </si>
  <si>
    <t>SI</t>
  </si>
  <si>
    <t>NO</t>
  </si>
  <si>
    <t>DECISION</t>
  </si>
  <si>
    <t>Fila</t>
  </si>
  <si>
    <t>Numero de contenedor</t>
  </si>
  <si>
    <t>Tamano y tipo</t>
  </si>
  <si>
    <t>Embarcador</t>
  </si>
  <si>
    <t>Consignatario</t>
  </si>
  <si>
    <t>Numero Booking</t>
  </si>
  <si>
    <t>Descripcion de carga</t>
  </si>
  <si>
    <t>Barco y viaje</t>
  </si>
  <si>
    <t>Pais de destino</t>
  </si>
  <si>
    <r>
      <t xml:space="preserve">Puerto de trasbordo         </t>
    </r>
    <r>
      <rPr>
        <sz val="9"/>
        <color theme="0"/>
        <rFont val="Calibri"/>
        <family val="2"/>
      </rPr>
      <t>(Solo si aplica)</t>
    </r>
  </si>
  <si>
    <t>Puerto de descarga</t>
  </si>
  <si>
    <t>Datos de transporte</t>
  </si>
  <si>
    <t>Nombre de Piloto</t>
  </si>
  <si>
    <t>Licencia</t>
  </si>
  <si>
    <t>Identidad</t>
  </si>
  <si>
    <t>Placa de cabezal</t>
  </si>
  <si>
    <t>Claca de chassis</t>
  </si>
  <si>
    <t>Unidad está cargada?</t>
  </si>
  <si>
    <t>Codigo de federacion</t>
  </si>
  <si>
    <t>Descripcion tipo carga peligrosa</t>
  </si>
  <si>
    <r>
      <t xml:space="preserve">Puerto de trasbordo         </t>
    </r>
    <r>
      <rPr>
        <sz val="9"/>
        <color theme="1"/>
        <rFont val="Calibri"/>
        <family val="2"/>
      </rPr>
      <t>(Solo si aplica)</t>
    </r>
  </si>
  <si>
    <r>
      <t xml:space="preserve">Nombre y codigo de cliente en OPC                                              </t>
    </r>
    <r>
      <rPr>
        <b/>
        <sz val="9"/>
        <color theme="0"/>
        <rFont val="Calibri"/>
        <family val="2"/>
        <scheme val="minor"/>
      </rPr>
      <t xml:space="preserve"> (para facturar gate in y pesaje)</t>
    </r>
  </si>
  <si>
    <t>pre-avised@grupovesta.net</t>
  </si>
  <si>
    <t>INFORMACION PARA GENERACION DE PREAVISOS // INGRESO OPC CARGA SECA</t>
  </si>
  <si>
    <t>INFORMACION PARA GENERACION DE PREAVISOS // INGRESO OPC CARGA REFRIGERADA</t>
  </si>
  <si>
    <t>INFORMACION PARA GENERACION DE PREAVISOS // INGRESO OPC CARGA PELIGROSA</t>
  </si>
  <si>
    <t>Consideraciones para preavisar equipos</t>
  </si>
  <si>
    <t>VGM            KGS</t>
  </si>
  <si>
    <t>Seleccione solo opciones reflejadas</t>
  </si>
  <si>
    <r>
      <t xml:space="preserve">Nombre y codigo de cliente en OPC                                              </t>
    </r>
    <r>
      <rPr>
        <b/>
        <sz val="9"/>
        <color theme="1"/>
        <rFont val="Calibri"/>
        <family val="2"/>
        <scheme val="minor"/>
      </rPr>
      <t xml:space="preserve"> (para facturar gate in y pesaje)</t>
    </r>
  </si>
  <si>
    <t>Correlativo Duca</t>
  </si>
  <si>
    <t>INFORMACION PARA GENERACION DE PREAVISOS // INGRESO OPC CARGA SOBREDIMENSIONADA</t>
  </si>
  <si>
    <t>Celdas bloqueadas, con formula predeterminada.</t>
  </si>
  <si>
    <t>Instrucciones para llenar el formato de preaviso</t>
  </si>
  <si>
    <t>Es carga live load?</t>
  </si>
  <si>
    <t>No se generará preaviso si la informacion solicitada no esta completa.</t>
  </si>
  <si>
    <t>Todo formato que se reciba de 8.00 am a 12.00 pm el preaviso se emitirá mismo dia de 1.00 pm a 5.00 pm</t>
  </si>
  <si>
    <t>Todo formato que se reciba de 1.00 pm a 5.00 pm el preaviso se emititrá dia siguiente 8.00 am a 12.00 pm</t>
  </si>
  <si>
    <t>Carga live load obligatoriamente tendrá que esperar recibir el preaviso para imprimirlo, entregarlo al piloto y despachar.</t>
  </si>
  <si>
    <t>1-.</t>
  </si>
  <si>
    <t>Tomar nota que los datos que usted digite serán utilizados para la generación de los preavisos para el ingreso de equipo a OPC, este documento tiene caracter de Declaración Jurada.</t>
  </si>
  <si>
    <t>2-.</t>
  </si>
  <si>
    <t>Es obligatorio el llenado de todas las columnas indicadas segun el tipo de equipo que esta preavisando, ya que el documento es responsabilidad del cliente y no la naviera.</t>
  </si>
  <si>
    <t>finanzas_creditos@opc.hn</t>
  </si>
  <si>
    <t>servicios-enlinea@opc.hn</t>
  </si>
  <si>
    <t xml:space="preserve">gguzman@opc.hn
 </t>
  </si>
  <si>
    <t>3-.</t>
  </si>
  <si>
    <t>4-.</t>
  </si>
  <si>
    <t>5-.</t>
  </si>
  <si>
    <t>Debe llenar la pestana del tipo de carga que va a preavisar, si es carga seca, carga refrigerada, carga peligrosa o carga sobredimensionada.</t>
  </si>
  <si>
    <t>Hay columnas bloqueadas que no podrá editar informacion por que llevan formulas predeterminadas.</t>
  </si>
  <si>
    <t>Una vez el preaviso lleno debe enviarlo a las siguientes direcciones:</t>
  </si>
  <si>
    <t>El formato de preaviso debe ser enviado con 4 horas  (habiles) de anticipacion de la hora que solicitó la llegada del piloto a su planta para realizar el retiro del cargado.</t>
  </si>
  <si>
    <t>Si el preaviso no se recibe previo al despacho de su bodega no se podra generar el documento y Maersk no será responsible por la exposicion de sus unidades.</t>
  </si>
  <si>
    <t>El codigo de cliente ante OPC debe estar activo para facturar el ingreso y pesaje en terminal, si tiene alguna duda con relacion al status de su codigo puede contactar directamente a OPC.</t>
  </si>
  <si>
    <r>
      <t xml:space="preserve">Agregue direcciones de correo electronico                       </t>
    </r>
    <r>
      <rPr>
        <sz val="11"/>
        <color theme="0"/>
        <rFont val="Calibri"/>
        <family val="2"/>
        <scheme val="minor"/>
      </rPr>
      <t>Solo si desea recibir el preaviso para revisar, imprimir y entregar documento a piloto.             *Para Carga live load es obligatorio</t>
    </r>
  </si>
  <si>
    <r>
      <t xml:space="preserve">Agregue direcciones de correo electronico                       </t>
    </r>
    <r>
      <rPr>
        <sz val="11"/>
        <rFont val="Calibri"/>
        <family val="2"/>
        <scheme val="minor"/>
      </rPr>
      <t>Solo si desea recibir el preaviso para revisar, imprimir y entregar documento a piloto.             *Para Carga live load es obligatorio</t>
    </r>
  </si>
  <si>
    <r>
      <rPr>
        <b/>
        <sz val="11"/>
        <rFont val="Calibri"/>
        <family val="2"/>
        <scheme val="minor"/>
      </rPr>
      <t xml:space="preserve">Agregue direcciones de correo electronico   </t>
    </r>
    <r>
      <rPr>
        <sz val="11"/>
        <rFont val="Calibri"/>
        <family val="2"/>
        <scheme val="minor"/>
      </rPr>
      <t xml:space="preserve">                    Solo si desea recibir el preaviso para revisar, imprimir y entregar documento a piloto.             *Para Carga live load es obligatorio</t>
    </r>
  </si>
  <si>
    <t xml:space="preserve">efjimenez@grupovesta.net </t>
  </si>
  <si>
    <t xml:space="preserve">exportaciones@grupovesta.net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</si>
</sst>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9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theme="0"/>
      <name val="Calibri"/>
      <family val="2"/>
    </font>
    <font>
      <sz val="9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0" fontId="10" fillId="0" borderId="0" applyNumberFormat="0" applyFill="0" applyBorder="0" applyAlignment="0" applyProtection="0"/>
  </cellStyleXfs>
  <cellXfs count="88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2" fillId="7" borderId="5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 wrapText="1"/>
      <protection hidden="1"/>
    </xf>
    <xf numFmtId="0" fontId="5" fillId="9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6" fillId="2" borderId="0" xfId="0" applyFont="1" applyFill="1"/>
    <xf numFmtId="0" fontId="17" fillId="2" borderId="0" xfId="0" applyFont="1" applyFill="1"/>
    <xf numFmtId="0" fontId="12" fillId="6" borderId="1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0" fillId="11" borderId="1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Protection="1">
      <protection hidden="1"/>
    </xf>
    <xf numFmtId="0" fontId="0" fillId="12" borderId="1" xfId="0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0" fillId="12" borderId="0" xfId="0" applyFill="1" applyProtection="1">
      <protection hidden="1"/>
    </xf>
    <xf numFmtId="0" fontId="0" fillId="13" borderId="0" xfId="0" applyFill="1" applyProtection="1">
      <protection hidden="1"/>
    </xf>
    <xf numFmtId="0" fontId="0" fillId="13" borderId="0" xfId="0" applyFill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0" xfId="0" applyFill="1" applyProtection="1">
      <protection hidden="1"/>
    </xf>
    <xf numFmtId="0" fontId="0" fillId="14" borderId="0" xfId="0" applyFill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0" xfId="0" applyFill="1" applyProtection="1">
      <protection hidden="1"/>
    </xf>
    <xf numFmtId="0" fontId="0" fillId="15" borderId="0" xfId="0" applyFill="1" applyAlignment="1">
      <alignment horizontal="center"/>
    </xf>
    <xf numFmtId="0" fontId="0" fillId="15" borderId="1" xfId="0" applyFill="1" applyBorder="1" applyAlignment="1">
      <alignment horizontal="center"/>
    </xf>
    <xf numFmtId="0" fontId="21" fillId="2" borderId="0" xfId="0" applyFont="1" applyFill="1"/>
    <xf numFmtId="0" fontId="7" fillId="16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10" fillId="2" borderId="0" xfId="1" applyNumberFormat="1" applyFill="1" applyAlignment="1" applyProtection="1">
      <alignment horizontal="left"/>
    </xf>
    <xf numFmtId="0" fontId="18" fillId="4" borderId="0" xfId="0" applyFont="1" applyFill="1" applyAlignment="1">
      <alignment horizontal="center"/>
    </xf>
    <xf numFmtId="0" fontId="4" fillId="4" borderId="2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Border="1" applyAlignment="1" applyProtection="1">
      <alignment horizontal="center" vertical="center" wrapText="1"/>
      <protection hidden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16" borderId="9" xfId="0" applyFont="1" applyFill="1" applyBorder="1" applyAlignment="1">
      <alignment horizontal="center" vertical="center" wrapText="1"/>
    </xf>
    <xf numFmtId="0" fontId="8" fillId="16" borderId="10" xfId="0" applyFont="1" applyFill="1" applyBorder="1" applyAlignment="1">
      <alignment horizontal="center" vertical="center" wrapText="1"/>
    </xf>
    <xf numFmtId="0" fontId="6" fillId="16" borderId="9" xfId="0" applyFont="1" applyFill="1" applyBorder="1" applyAlignment="1">
      <alignment horizontal="center" vertical="center" wrapText="1"/>
    </xf>
    <xf numFmtId="0" fontId="6" fillId="16" borderId="10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/>
    </xf>
    <xf numFmtId="0" fontId="5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u/>
        <sz val="12"/>
        <color rgb="FF1F497D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u/>
        <sz val="12"/>
        <color rgb="FF1F497D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u/>
        <sz val="12"/>
        <color rgb="FF1F497D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0" formatCode="General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u/>
        <sz val="12"/>
        <color rgb="FF1F497D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</font>
      <fill>
        <patternFill patternType="solid">
          <fgColor indexed="64"/>
          <bgColor theme="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Y13" totalsRowShown="0" headerRowDxfId="121" dataDxfId="120">
  <tableColumns count="25">
    <tableColumn id="1" xr3:uid="{00000000-0010-0000-0000-000001000000}" name="Fila" dataDxfId="119"/>
    <tableColumn id="2" xr3:uid="{00000000-0010-0000-0000-000002000000}" name="Numero de contenedor" dataDxfId="118"/>
    <tableColumn id="3" xr3:uid="{00000000-0010-0000-0000-000003000000}" name="Tamano y tipo" dataDxfId="117"/>
    <tableColumn id="4" xr3:uid="{00000000-0010-0000-0000-000004000000}" name="Unidad está cargada?" dataDxfId="116"/>
    <tableColumn id="7" xr3:uid="{00000000-0010-0000-0000-000007000000}" name="Peso Tara KGS" dataDxfId="115">
      <calculatedColumnFormula>VLOOKUP(C6,Instrucciones!$AJ$33:$AK$38,2,0)</calculatedColumnFormula>
    </tableColumn>
    <tableColumn id="5" xr3:uid="{00000000-0010-0000-0000-000005000000}" name="Peso Neto KGS" dataDxfId="114"/>
    <tableColumn id="6" xr3:uid="{00000000-0010-0000-0000-000006000000}" name="VGM            KGS" dataDxfId="113">
      <calculatedColumnFormula>Table1[[#This Row],[Peso Tara KGS]]+Table1[[#This Row],[Peso Neto KGS]]</calculatedColumnFormula>
    </tableColumn>
    <tableColumn id="8" xr3:uid="{00000000-0010-0000-0000-000008000000}" name="Embarcador" dataDxfId="112"/>
    <tableColumn id="30" xr3:uid="{00000000-0010-0000-0000-00001E000000}" name="Consignatario" dataDxfId="111"/>
    <tableColumn id="10" xr3:uid="{00000000-0010-0000-0000-00000A000000}" name="Numero Booking" dataDxfId="110"/>
    <tableColumn id="11" xr3:uid="{00000000-0010-0000-0000-00000B000000}" name="Sello Aduana" dataDxfId="109"/>
    <tableColumn id="12" xr3:uid="{00000000-0010-0000-0000-00000C000000}" name="Sello Embarcador" dataDxfId="108"/>
    <tableColumn id="28" xr3:uid="{00000000-0010-0000-0000-00001C000000}" name="Sello Naviera" dataDxfId="107"/>
    <tableColumn id="14" xr3:uid="{00000000-0010-0000-0000-00000E000000}" name="Descripcion de carga" dataDxfId="106"/>
    <tableColumn id="15" xr3:uid="{00000000-0010-0000-0000-00000F000000}" name="Barco y viaje" dataDxfId="105"/>
    <tableColumn id="17" xr3:uid="{00000000-0010-0000-0000-000011000000}" name="Pais de destino" dataDxfId="104"/>
    <tableColumn id="31" xr3:uid="{00000000-0010-0000-0000-00001F000000}" name="Puerto de trasbordo         (Solo si aplica)" dataDxfId="103"/>
    <tableColumn id="18" xr3:uid="{00000000-0010-0000-0000-000012000000}" name="Puerto de descarga" dataDxfId="102"/>
    <tableColumn id="13" xr3:uid="{00000000-0010-0000-0000-00000D000000}" name="Correlativo Duca" dataDxfId="101"/>
    <tableColumn id="35" xr3:uid="{71459A50-EB6B-42D6-8179-304CBACC120D}" name="Nombre de Piloto" dataDxfId="100"/>
    <tableColumn id="36" xr3:uid="{90079448-C948-4FB3-A8B1-3997EFAD972E}" name="Licencia" dataDxfId="99"/>
    <tableColumn id="37" xr3:uid="{F121DBE0-C021-4488-B9EB-9C9BB5183894}" name="Identidad" dataDxfId="98"/>
    <tableColumn id="38" xr3:uid="{D85D28EE-E130-4D64-99EB-D22EEF4E6843}" name="Codigo de federacion" dataDxfId="97"/>
    <tableColumn id="39" xr3:uid="{881468C6-4167-4A14-AC1C-99FBC10F78CE}" name="Placa de cabezal" dataDxfId="96"/>
    <tableColumn id="40" xr3:uid="{093AC23B-8DBC-42F2-98C5-7BCF0C1C60D7}" name="Claca de chassis" dataDxfId="9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54AE61A-8D15-475F-9F02-303DA0819570}" name="Table16" displayName="Table16" ref="A5:AB13" totalsRowShown="0" headerRowDxfId="94" dataDxfId="92" headerRowBorderDxfId="93">
  <tableColumns count="28">
    <tableColumn id="1" xr3:uid="{726DEB6D-02FF-4F32-B646-E6693B96A978}" name="Fila" dataDxfId="91"/>
    <tableColumn id="2" xr3:uid="{4BA8EF8B-F237-46B7-B95D-3FA47D6EA81B}" name="Numero de contenedor" dataDxfId="90"/>
    <tableColumn id="3" xr3:uid="{181C15D0-AF7B-4019-B337-29B0B2FED8FE}" name="Tamano y tipo" dataDxfId="89"/>
    <tableColumn id="4" xr3:uid="{DAE71ECF-A5A1-49A1-9FA4-DBEB0D5ED86B}" name="Unidad está cargada?" dataDxfId="88"/>
    <tableColumn id="7" xr3:uid="{42970C2E-0556-448C-8D76-F4C47601617D}" name="Peso Tara KGS" dataDxfId="87">
      <calculatedColumnFormula>VLOOKUP(C6,Instrucciones!$AJ$33:$AK$38,2,0)</calculatedColumnFormula>
    </tableColumn>
    <tableColumn id="5" xr3:uid="{21D0FBB2-AE54-4BBE-8CA9-8D375D5E0EF0}" name="Peso Neto KGS" dataDxfId="86"/>
    <tableColumn id="6" xr3:uid="{57B36ED3-85B2-4094-B0CC-BDBA9E0A6B90}" name="VGM            KGS" dataDxfId="85">
      <calculatedColumnFormula>Table16[[#This Row],[Peso Tara KGS]]+Table16[[#This Row],[Peso Neto KGS]]</calculatedColumnFormula>
    </tableColumn>
    <tableColumn id="8" xr3:uid="{AFBA0ACA-E13F-4557-ABAD-A9477209D44D}" name="Embarcador" dataDxfId="84"/>
    <tableColumn id="30" xr3:uid="{D9F87EBE-A2F2-46B4-A942-9595494BCA5A}" name="Consignatario" dataDxfId="83"/>
    <tableColumn id="10" xr3:uid="{81F76511-0B57-452D-97F8-72FD10D5848A}" name="Numero Booking" dataDxfId="82"/>
    <tableColumn id="11" xr3:uid="{ECA9D49F-73C7-48F4-B3ED-DD4586280B09}" name="Sello Aduana" dataDxfId="81"/>
    <tableColumn id="12" xr3:uid="{1C068439-AE9B-433B-A18B-35E27859AA98}" name="Sello Embarcador" dataDxfId="80"/>
    <tableColumn id="28" xr3:uid="{CB732F08-EA6C-4CA6-9C5E-3173F37F561F}" name="Sello Naviera" dataDxfId="79"/>
    <tableColumn id="14" xr3:uid="{D37E87BF-E34A-45D4-90CB-8E3A12D53FAE}" name="Descripcion de carga" dataDxfId="78"/>
    <tableColumn id="15" xr3:uid="{00F66B9D-D090-48EA-A14D-6671ED4F2B95}" name="Barco y viaje" dataDxfId="77"/>
    <tableColumn id="17" xr3:uid="{770F9CC8-0F3B-4D55-9360-68C90EC6FE79}" name="Pais de destino" dataDxfId="76"/>
    <tableColumn id="31" xr3:uid="{F35B0DAD-4CC4-4EB8-8E6B-A9DA39C1E9EA}" name="Puerto de trasbordo         (Solo si aplica)" dataDxfId="75"/>
    <tableColumn id="18" xr3:uid="{3646FD0C-B299-48B7-81F6-CCE7D060DACE}" name="Puerto de descarga" dataDxfId="74"/>
    <tableColumn id="19" xr3:uid="{BEFE86E6-D60A-4AF1-9B97-0748003EBB44}" name="Temperature" dataDxfId="73"/>
    <tableColumn id="16" xr3:uid="{0AF06CFE-A95C-452A-A6BB-136476BB055A}" name="Ventilation" dataDxfId="72"/>
    <tableColumn id="9" xr3:uid="{7C9E3655-38B1-4900-A2F4-6ED8E8C41FA6}" name="Humidity" dataDxfId="71"/>
    <tableColumn id="13" xr3:uid="{48D9F70D-CBE3-4026-9046-8E79459559A4}" name="Correlativo Duca" dataDxfId="70"/>
    <tableColumn id="35" xr3:uid="{963E4B3A-F3A3-47ED-A311-0B2D72CB6BA6}" name="Nombre de Piloto" dataDxfId="69"/>
    <tableColumn id="36" xr3:uid="{01744A3A-D37B-46D9-B1CB-17AB9EB01072}" name="Licencia" dataDxfId="68"/>
    <tableColumn id="37" xr3:uid="{0F07CE73-FFCB-4C7F-B6DA-E014EB92B858}" name="Identidad" dataDxfId="67"/>
    <tableColumn id="38" xr3:uid="{9DBE88A8-8D05-4706-828A-C7CF708B6C7E}" name="Codigo de federacion" dataDxfId="66"/>
    <tableColumn id="39" xr3:uid="{C6ABA9CA-2681-44AF-AA1C-D74A9977B2A0}" name="Placa de cabezal" dataDxfId="65"/>
    <tableColumn id="40" xr3:uid="{263CDCA5-3544-422D-9142-94F0CF3479E2}" name="Claca de chassis" dataDxfId="64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824C7FF-A36D-4FF2-84E3-C03D32F7DDC5}" name="Table167" displayName="Table167" ref="A5:AB13" totalsRowShown="0" headerRowDxfId="63" dataDxfId="61" headerRowBorderDxfId="62">
  <tableColumns count="28">
    <tableColumn id="1" xr3:uid="{1D05353C-9C0F-48DE-BAB7-635E8181CE3A}" name="Fila" dataDxfId="60"/>
    <tableColumn id="2" xr3:uid="{BD3FDA6F-C7AB-423C-B73B-73243673F9B8}" name="Numero de contenedor" dataDxfId="59"/>
    <tableColumn id="3" xr3:uid="{C5057192-8757-4940-937F-316CB7140A25}" name="Tamano y tipo" dataDxfId="58"/>
    <tableColumn id="4" xr3:uid="{F12CA82A-1754-4FE1-BE57-B650558D420F}" name="Unidad está cargada?" dataDxfId="57"/>
    <tableColumn id="7" xr3:uid="{69F03797-B98D-441C-A703-9A2A4D172C91}" name="Peso Tara KGS" dataDxfId="56">
      <calculatedColumnFormula>VLOOKUP(C6,Instrucciones!$AJ$33:$AK$38,2,0)</calculatedColumnFormula>
    </tableColumn>
    <tableColumn id="5" xr3:uid="{6F024E2A-2926-43D3-8363-7806C5E940E3}" name="Peso Neto KGS" dataDxfId="55"/>
    <tableColumn id="6" xr3:uid="{BFA3CB4A-A216-48E8-AABF-E272082D9FEC}" name="VGM            KGS" dataDxfId="54">
      <calculatedColumnFormula>Table167[[#This Row],[Peso Tara KGS]]+Table167[[#This Row],[Peso Neto KGS]]</calculatedColumnFormula>
    </tableColumn>
    <tableColumn id="8" xr3:uid="{03F6A6B2-200A-463C-A3C1-537BCFC45D5F}" name="Embarcador" dataDxfId="53"/>
    <tableColumn id="30" xr3:uid="{A7024DBF-BDC6-43CF-AB8A-74F35109F386}" name="Consignatario" dataDxfId="52"/>
    <tableColumn id="10" xr3:uid="{AD20EB45-266F-4E68-A494-ADDCC93FD90E}" name="Numero Booking" dataDxfId="51"/>
    <tableColumn id="11" xr3:uid="{1424BB22-02AC-45EF-A8F4-487F44385FDF}" name="Sello Aduana" dataDxfId="50"/>
    <tableColumn id="12" xr3:uid="{A9D04D87-92A8-46ED-BC1E-E432FBA59F3D}" name="Sello Embarcador" dataDxfId="49"/>
    <tableColumn id="28" xr3:uid="{B299C950-8008-432D-9330-09A16201FE0C}" name="Sello Naviera" dataDxfId="48"/>
    <tableColumn id="14" xr3:uid="{14EC7D01-721B-4571-B459-199FCE421EAB}" name="Descripcion de carga" dataDxfId="47"/>
    <tableColumn id="15" xr3:uid="{357D8F38-2A7C-42FB-B25F-C0B72C267854}" name="Barco y viaje" dataDxfId="46"/>
    <tableColumn id="17" xr3:uid="{BC9D6B59-A0A1-44A6-83A2-3F99F8D0A70F}" name="Pais de destino" dataDxfId="45"/>
    <tableColumn id="31" xr3:uid="{B01ABE78-7CAD-4AE4-AEAE-27EA1945A7F7}" name="Puerto de trasbordo         (Solo si aplica)" dataDxfId="44"/>
    <tableColumn id="18" xr3:uid="{991E890B-F587-40BB-A68C-4BC075129A5F}" name="Puerto de descarga" dataDxfId="43"/>
    <tableColumn id="19" xr3:uid="{3DD1612A-9E9F-45FB-81BF-CF82CCC274BF}" name="NumberHazard_x000a_( Numero IMO )" dataDxfId="42"/>
    <tableColumn id="16" xr3:uid="{5315B4FE-6B5C-4707-A32E-4BE4FD08C262}" name="IMDGClass_x000a_( Clase IMO )" dataDxfId="41"/>
    <tableColumn id="9" xr3:uid="{C8A7267F-DC4A-421C-BBCE-6CF0C520B277}" name="Descripcion tipo carga peligrosa" dataDxfId="40"/>
    <tableColumn id="13" xr3:uid="{A04F97B2-1060-439C-9AD1-3BAFE38B2E11}" name="Correlativo Duca" dataDxfId="39"/>
    <tableColumn id="35" xr3:uid="{FE071743-22C8-43C5-AE1B-12B0FC669742}" name="Nombre de Piloto" dataDxfId="38"/>
    <tableColumn id="36" xr3:uid="{42A10C50-B5E5-4813-948C-0CAF87905C4E}" name="Licencia" dataDxfId="37"/>
    <tableColumn id="37" xr3:uid="{FFBCC176-8D6D-4EBB-A7E5-CCCF3C8085D5}" name="Identidad" dataDxfId="36"/>
    <tableColumn id="38" xr3:uid="{159309D0-56F4-4DF0-89B9-28C234AF99E2}" name="Codigo de federacion" dataDxfId="35"/>
    <tableColumn id="39" xr3:uid="{0A42EC02-A64F-418B-B0D0-50F6CD15EC7C}" name="Placa de cabezal" dataDxfId="34"/>
    <tableColumn id="40" xr3:uid="{EF6103A5-1458-448F-9AF3-55DF55C2D771}" name="Claca de chassis" dataDxfId="3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07BC25D-C1A5-45A9-8EC2-67AABB7A307F}" name="Table1678" displayName="Table1678" ref="A5:Y13" totalsRowShown="0" dataDxfId="31" headerRowBorderDxfId="32">
  <tableColumns count="25">
    <tableColumn id="1" xr3:uid="{886F0BFD-7B7F-4061-AF2E-6C5EC2D70D6D}" name="Fila" dataDxfId="30"/>
    <tableColumn id="2" xr3:uid="{23F82D42-633C-4965-98E7-014B6A128C6D}" name="Numero de contenedor" dataDxfId="29"/>
    <tableColumn id="3" xr3:uid="{5B61A76A-732E-435E-8F92-B661816D6F2F}" name="Tamano y tipo" dataDxfId="28"/>
    <tableColumn id="4" xr3:uid="{00892792-2FD5-4396-B558-50D4EE78DD8B}" name="Unidad está cargada?" dataDxfId="27"/>
    <tableColumn id="7" xr3:uid="{CC9C3145-07D3-4A89-B939-DB80076A448B}" name="Peso Tara KGS" dataDxfId="26">
      <calculatedColumnFormula>VLOOKUP(C6,Instrucciones!$AJ$33:$AK$38,2,0)</calculatedColumnFormula>
    </tableColumn>
    <tableColumn id="5" xr3:uid="{6505FB48-DA89-48CF-96E5-A4B9154C0B74}" name="Peso Neto KGS" dataDxfId="25"/>
    <tableColumn id="6" xr3:uid="{E792E144-ACCC-4388-8285-1A327DB39A03}" name="VGM            KGS" dataDxfId="24">
      <calculatedColumnFormula>Table1678[[#This Row],[Peso Tara KGS]]+Table1678[[#This Row],[Peso Neto KGS]]</calculatedColumnFormula>
    </tableColumn>
    <tableColumn id="8" xr3:uid="{52CCE03D-6EA0-4BEE-A01D-17CDBCB6B882}" name="Embarcador" dataDxfId="23"/>
    <tableColumn id="30" xr3:uid="{FB217098-43F6-45AA-B3DC-C09D0BB1D79D}" name="Consignatario" dataDxfId="22"/>
    <tableColumn id="10" xr3:uid="{8236ACE6-BA28-42C5-9A65-AC410A9AB3AB}" name="Numero Booking" dataDxfId="21"/>
    <tableColumn id="11" xr3:uid="{E75A3F9D-FEF1-4225-AA5B-5CE4A956C276}" name="Sello Aduana" dataDxfId="20"/>
    <tableColumn id="12" xr3:uid="{288EDEE1-FA18-4CA3-971E-DAC746D4BFE8}" name="Sello Embarcador" dataDxfId="19"/>
    <tableColumn id="28" xr3:uid="{23EE9753-C18C-4EDB-8C28-95C04A08424F}" name="Sello Naviera" dataDxfId="18"/>
    <tableColumn id="14" xr3:uid="{5782CCDB-E5E6-4B60-922A-29EC2DFE128A}" name="Descripcion de carga" dataDxfId="17"/>
    <tableColumn id="15" xr3:uid="{2AC2790B-E1CE-4F68-AB7C-A1CBA3851914}" name="Barco y viaje" dataDxfId="16"/>
    <tableColumn id="17" xr3:uid="{BCB3D7AA-0763-45D3-B172-AB71D585DDBE}" name="Pais de destino" dataDxfId="15"/>
    <tableColumn id="31" xr3:uid="{86ADD266-7A82-498E-A656-6F70DC6120A0}" name="Puerto de trasbordo         (Solo si aplica)" dataDxfId="14"/>
    <tableColumn id="18" xr3:uid="{31676853-021B-4630-8BE7-3463CC075C35}" name="Puerto de descarga" dataDxfId="13"/>
    <tableColumn id="13" xr3:uid="{00E657D3-2DBB-48D6-A969-A0FDA5DE1D8F}" name="Correlativo Duca" dataDxfId="12"/>
    <tableColumn id="35" xr3:uid="{91A15BFF-6F48-47EC-9457-B449B0BE52F4}" name="Nombre de Piloto" dataDxfId="11"/>
    <tableColumn id="36" xr3:uid="{FF1D1A51-97E5-4235-8ED6-4761CA66791C}" name="Licencia" dataDxfId="10"/>
    <tableColumn id="37" xr3:uid="{AEA38DA9-B3D5-40E8-B925-2681F344EF9D}" name="Identidad" dataDxfId="9"/>
    <tableColumn id="38" xr3:uid="{2A7C7E94-E7F6-4E12-89E4-4D85AA057830}" name="Codigo de federacion" dataDxfId="8"/>
    <tableColumn id="39" xr3:uid="{5E81ADD4-790D-481F-B9C8-F87A3F968F30}" name="Placa de cabezal" dataDxfId="7"/>
    <tableColumn id="40" xr3:uid="{751D7DF4-26D7-4176-A2EA-DB7CC6B63C9E}" name="Claca de chassis" dataDxfId="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guzman@opc.hn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ervicios-enlinea@opc.hn" TargetMode="External"/><Relationship Id="rId1" Type="http://schemas.openxmlformats.org/officeDocument/2006/relationships/hyperlink" Target="mailto:finanzas_creditos@opc.hn" TargetMode="External"/><Relationship Id="rId6" Type="http://schemas.openxmlformats.org/officeDocument/2006/relationships/hyperlink" Target="mailto:efjimenez@grupovesta.net" TargetMode="External"/><Relationship Id="rId5" Type="http://schemas.openxmlformats.org/officeDocument/2006/relationships/hyperlink" Target="mailto:exportaciones@grupovesta.net" TargetMode="External"/><Relationship Id="rId4" Type="http://schemas.openxmlformats.org/officeDocument/2006/relationships/hyperlink" Target="mailto:pre-avised@grupovesta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106B-DA6C-46E8-9785-29767A0C0D19}">
  <dimension ref="C3:AM38"/>
  <sheetViews>
    <sheetView tabSelected="1" zoomScale="120" zoomScaleNormal="120" workbookViewId="0">
      <selection activeCell="O15" sqref="O15"/>
    </sheetView>
  </sheetViews>
  <sheetFormatPr defaultRowHeight="14.5" x14ac:dyDescent="0.35"/>
  <cols>
    <col min="1" max="2" width="8.7265625" style="2"/>
    <col min="3" max="3" width="8.7265625" style="56"/>
    <col min="4" max="35" width="8.7265625" style="2"/>
    <col min="36" max="39" width="8.7265625" style="2" hidden="1" customWidth="1"/>
    <col min="40" max="16384" width="8.7265625" style="2"/>
  </cols>
  <sheetData>
    <row r="3" spans="3:16" s="28" customFormat="1" ht="21" x14ac:dyDescent="0.5">
      <c r="C3" s="58" t="s">
        <v>53</v>
      </c>
      <c r="D3" s="58"/>
      <c r="E3" s="58"/>
      <c r="F3" s="58"/>
      <c r="G3" s="58"/>
      <c r="H3" s="58"/>
      <c r="I3" s="58"/>
      <c r="J3" s="58"/>
      <c r="K3" s="58"/>
      <c r="P3" s="27"/>
    </row>
    <row r="4" spans="3:16" s="28" customFormat="1" ht="10.5" customHeight="1" x14ac:dyDescent="0.5">
      <c r="C4" s="53"/>
      <c r="J4" s="27"/>
      <c r="P4" s="27"/>
    </row>
    <row r="5" spans="3:16" ht="14.5" customHeight="1" x14ac:dyDescent="0.35">
      <c r="C5" s="49" t="s">
        <v>59</v>
      </c>
      <c r="D5" s="46" t="s">
        <v>60</v>
      </c>
      <c r="E5" s="26"/>
      <c r="F5" s="26"/>
      <c r="G5" s="26"/>
      <c r="H5" s="26"/>
      <c r="I5" s="26"/>
    </row>
    <row r="6" spans="3:16" ht="8.5" customHeight="1" x14ac:dyDescent="0.35">
      <c r="C6" s="50"/>
      <c r="D6" s="26"/>
      <c r="E6" s="26"/>
      <c r="F6" s="26"/>
      <c r="G6" s="26"/>
      <c r="H6" s="26"/>
      <c r="I6" s="26"/>
    </row>
    <row r="7" spans="3:16" x14ac:dyDescent="0.35">
      <c r="C7" s="51" t="s">
        <v>61</v>
      </c>
      <c r="D7" s="54" t="s">
        <v>62</v>
      </c>
      <c r="E7" s="26"/>
      <c r="F7" s="26"/>
      <c r="G7" s="26"/>
      <c r="H7" s="26"/>
      <c r="I7" s="26"/>
    </row>
    <row r="8" spans="3:16" x14ac:dyDescent="0.35">
      <c r="D8" s="55" t="s">
        <v>55</v>
      </c>
      <c r="E8" s="26"/>
      <c r="F8" s="26"/>
      <c r="G8" s="26"/>
      <c r="H8" s="26"/>
      <c r="I8" s="26"/>
    </row>
    <row r="9" spans="3:16" ht="7.5" customHeight="1" x14ac:dyDescent="0.35">
      <c r="D9" s="16"/>
      <c r="E9" s="16"/>
      <c r="F9" s="16"/>
      <c r="G9" s="16"/>
      <c r="H9" s="16"/>
      <c r="I9" s="16"/>
    </row>
    <row r="10" spans="3:16" x14ac:dyDescent="0.35">
      <c r="C10" s="6" t="s">
        <v>66</v>
      </c>
      <c r="D10" s="56" t="s">
        <v>69</v>
      </c>
    </row>
    <row r="11" spans="3:16" ht="7.5" customHeight="1" x14ac:dyDescent="0.35">
      <c r="C11" s="6"/>
      <c r="D11" s="56"/>
    </row>
    <row r="12" spans="3:16" ht="16" customHeight="1" x14ac:dyDescent="0.35">
      <c r="C12" s="6" t="s">
        <v>67</v>
      </c>
      <c r="D12" s="56" t="s">
        <v>70</v>
      </c>
    </row>
    <row r="13" spans="3:16" ht="7.5" customHeight="1" x14ac:dyDescent="0.35">
      <c r="C13" s="6"/>
      <c r="D13" s="56"/>
    </row>
    <row r="14" spans="3:16" ht="14.5" customHeight="1" x14ac:dyDescent="0.35">
      <c r="C14" s="6" t="s">
        <v>68</v>
      </c>
      <c r="D14" s="56" t="s">
        <v>71</v>
      </c>
    </row>
    <row r="15" spans="3:16" x14ac:dyDescent="0.35">
      <c r="C15" s="57"/>
      <c r="D15" s="57" t="s">
        <v>42</v>
      </c>
    </row>
    <row r="16" spans="3:16" x14ac:dyDescent="0.35">
      <c r="C16" s="57"/>
      <c r="D16" s="57" t="s">
        <v>78</v>
      </c>
    </row>
    <row r="17" spans="3:11" x14ac:dyDescent="0.35">
      <c r="C17" s="57"/>
      <c r="D17" s="57" t="s">
        <v>79</v>
      </c>
    </row>
    <row r="20" spans="3:11" ht="21" x14ac:dyDescent="0.5">
      <c r="C20" s="58" t="s">
        <v>46</v>
      </c>
      <c r="D20" s="58"/>
      <c r="E20" s="58"/>
      <c r="F20" s="58"/>
      <c r="G20" s="58"/>
      <c r="H20" s="58"/>
      <c r="I20" s="58"/>
      <c r="J20" s="58"/>
      <c r="K20" s="58"/>
    </row>
    <row r="21" spans="3:11" ht="7.5" customHeight="1" x14ac:dyDescent="0.35"/>
    <row r="22" spans="3:11" x14ac:dyDescent="0.35">
      <c r="C22" s="51" t="s">
        <v>59</v>
      </c>
      <c r="D22" s="54" t="s">
        <v>72</v>
      </c>
    </row>
    <row r="23" spans="3:11" x14ac:dyDescent="0.35">
      <c r="C23" s="52"/>
      <c r="D23" s="55" t="s">
        <v>57</v>
      </c>
    </row>
    <row r="24" spans="3:11" x14ac:dyDescent="0.35">
      <c r="C24" s="52"/>
      <c r="D24" s="55" t="s">
        <v>56</v>
      </c>
    </row>
    <row r="25" spans="3:11" x14ac:dyDescent="0.35">
      <c r="C25" s="52"/>
      <c r="D25" s="55" t="s">
        <v>58</v>
      </c>
    </row>
    <row r="26" spans="3:11" ht="9" customHeight="1" x14ac:dyDescent="0.35">
      <c r="C26" s="6"/>
    </row>
    <row r="27" spans="3:11" x14ac:dyDescent="0.35">
      <c r="C27" s="6" t="s">
        <v>61</v>
      </c>
      <c r="D27" s="56" t="s">
        <v>73</v>
      </c>
    </row>
    <row r="28" spans="3:11" ht="9" customHeight="1" x14ac:dyDescent="0.35">
      <c r="C28" s="6"/>
      <c r="D28" s="56"/>
    </row>
    <row r="29" spans="3:11" x14ac:dyDescent="0.35">
      <c r="C29" s="6" t="s">
        <v>66</v>
      </c>
      <c r="D29" s="56" t="s">
        <v>74</v>
      </c>
    </row>
    <row r="30" spans="3:11" x14ac:dyDescent="0.35">
      <c r="C30" s="6"/>
      <c r="D30" s="57" t="s">
        <v>63</v>
      </c>
    </row>
    <row r="31" spans="3:11" x14ac:dyDescent="0.35">
      <c r="C31" s="6"/>
      <c r="D31" s="57" t="s">
        <v>64</v>
      </c>
    </row>
    <row r="32" spans="3:11" x14ac:dyDescent="0.35">
      <c r="C32" s="6"/>
      <c r="D32" s="57" t="s">
        <v>65</v>
      </c>
    </row>
    <row r="33" spans="36:39" ht="36" x14ac:dyDescent="0.35">
      <c r="AJ33" s="29" t="s">
        <v>7</v>
      </c>
      <c r="AK33" s="29" t="s">
        <v>8</v>
      </c>
      <c r="AL33" s="30"/>
      <c r="AM33" s="29" t="s">
        <v>19</v>
      </c>
    </row>
    <row r="34" spans="36:39" x14ac:dyDescent="0.35">
      <c r="AJ34" s="9" t="s">
        <v>9</v>
      </c>
      <c r="AK34" s="10">
        <v>2200</v>
      </c>
      <c r="AM34" s="10" t="s">
        <v>17</v>
      </c>
    </row>
    <row r="35" spans="36:39" x14ac:dyDescent="0.35">
      <c r="AJ35" s="9" t="s">
        <v>10</v>
      </c>
      <c r="AK35" s="10">
        <v>3850</v>
      </c>
      <c r="AM35" s="10" t="s">
        <v>18</v>
      </c>
    </row>
    <row r="36" spans="36:39" x14ac:dyDescent="0.35">
      <c r="AJ36" s="9" t="s">
        <v>11</v>
      </c>
      <c r="AK36" s="10">
        <v>3850</v>
      </c>
    </row>
    <row r="37" spans="36:39" x14ac:dyDescent="0.35">
      <c r="AJ37" s="9" t="s">
        <v>12</v>
      </c>
      <c r="AK37" s="10">
        <v>4600</v>
      </c>
    </row>
    <row r="38" spans="36:39" x14ac:dyDescent="0.35">
      <c r="AJ38" s="9" t="s">
        <v>13</v>
      </c>
      <c r="AK38" s="10">
        <v>4850</v>
      </c>
    </row>
  </sheetData>
  <protectedRanges>
    <protectedRange sqref="AJ1:AM1048576" name="Range1"/>
  </protectedRanges>
  <mergeCells count="2">
    <mergeCell ref="C3:K3"/>
    <mergeCell ref="C20:K20"/>
  </mergeCells>
  <hyperlinks>
    <hyperlink ref="D30" r:id="rId1" xr:uid="{03BC0C91-BE6F-4DB2-A5EE-1A8A4EA82471}"/>
    <hyperlink ref="D31" r:id="rId2" xr:uid="{8AE7DBCB-0969-4DA9-92D8-EBFCA1AF59CF}"/>
    <hyperlink ref="D32" r:id="rId3" xr:uid="{725FCD6F-3D55-44D1-832C-2DFCAA562654}"/>
    <hyperlink ref="D15" r:id="rId4" xr:uid="{C39FE3F0-0650-4C1A-B2F9-7E9D7069F579}"/>
    <hyperlink ref="D17" r:id="rId5" xr:uid="{8C9F332A-77B3-4F75-B71B-ED9B613663AF}"/>
    <hyperlink ref="D16" r:id="rId6" xr:uid="{EA3DB5A9-C8F3-4823-A665-9351AC5030AB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Y33"/>
  <sheetViews>
    <sheetView zoomScale="97" zoomScaleNormal="100" workbookViewId="0">
      <pane ySplit="5" topLeftCell="A6" activePane="bottomLeft" state="frozen"/>
      <selection pane="bottomLeft" activeCell="K24" sqref="K24"/>
    </sheetView>
  </sheetViews>
  <sheetFormatPr defaultColWidth="9.1796875" defaultRowHeight="14.5" x14ac:dyDescent="0.35"/>
  <cols>
    <col min="1" max="1" width="4.453125" style="2" customWidth="1"/>
    <col min="2" max="2" width="12.90625" style="2" customWidth="1"/>
    <col min="3" max="3" width="11.1796875" style="2" customWidth="1"/>
    <col min="4" max="4" width="12.453125" style="2" customWidth="1"/>
    <col min="5" max="5" width="10" style="2" customWidth="1"/>
    <col min="6" max="6" width="11.7265625" style="2" customWidth="1"/>
    <col min="7" max="7" width="12.36328125" style="2" customWidth="1"/>
    <col min="8" max="8" width="26.54296875" style="2" customWidth="1"/>
    <col min="9" max="9" width="25.7265625" style="2" customWidth="1"/>
    <col min="10" max="10" width="15.7265625" style="2" customWidth="1"/>
    <col min="11" max="11" width="11.81640625" style="2" bestFit="1" customWidth="1"/>
    <col min="12" max="12" width="15.54296875" style="2" bestFit="1" customWidth="1"/>
    <col min="13" max="13" width="11.7265625" style="2" bestFit="1" customWidth="1"/>
    <col min="14" max="14" width="40" style="2" bestFit="1" customWidth="1"/>
    <col min="15" max="15" width="15.453125" style="2" bestFit="1" customWidth="1"/>
    <col min="16" max="16" width="15.81640625" style="2" customWidth="1"/>
    <col min="17" max="17" width="13.453125" style="2" customWidth="1"/>
    <col min="18" max="18" width="14.7265625" style="2" customWidth="1"/>
    <col min="19" max="19" width="16.6328125" style="2" bestFit="1" customWidth="1"/>
    <col min="20" max="20" width="17.54296875" style="2" customWidth="1"/>
    <col min="21" max="21" width="11.81640625" style="2" customWidth="1"/>
    <col min="22" max="22" width="12.7265625" style="2" customWidth="1"/>
    <col min="23" max="23" width="11.90625" style="2" customWidth="1"/>
    <col min="24" max="16384" width="9.1796875" style="2"/>
  </cols>
  <sheetData>
    <row r="1" spans="1:25" x14ac:dyDescent="0.35">
      <c r="A1" s="33"/>
      <c r="B1" s="1" t="s">
        <v>52</v>
      </c>
      <c r="C1" s="1"/>
      <c r="D1" s="1"/>
      <c r="E1" s="1"/>
      <c r="F1" s="1"/>
      <c r="G1" s="59" t="s">
        <v>43</v>
      </c>
      <c r="H1" s="59"/>
      <c r="I1" s="59"/>
      <c r="J1" s="59"/>
      <c r="K1" s="59"/>
      <c r="L1" s="59"/>
      <c r="M1" s="1"/>
      <c r="N1" s="1"/>
      <c r="O1" s="1"/>
      <c r="P1" s="1"/>
      <c r="Q1" s="1"/>
      <c r="R1" s="1"/>
      <c r="S1" s="1"/>
      <c r="T1" s="1"/>
    </row>
    <row r="2" spans="1:25" x14ac:dyDescent="0.35">
      <c r="A2" s="36"/>
      <c r="B2" s="1" t="s">
        <v>48</v>
      </c>
      <c r="C2" s="1"/>
      <c r="D2" s="1"/>
      <c r="E2" s="1"/>
      <c r="F2" s="1"/>
      <c r="G2" s="60"/>
      <c r="H2" s="60"/>
      <c r="I2" s="60"/>
      <c r="J2" s="60"/>
      <c r="K2" s="60"/>
      <c r="L2" s="60"/>
      <c r="M2" s="1"/>
      <c r="N2" s="1"/>
      <c r="O2" s="1"/>
      <c r="P2" s="1"/>
      <c r="Q2" s="1"/>
      <c r="R2" s="1"/>
      <c r="S2" s="1"/>
      <c r="T2" s="1"/>
    </row>
    <row r="3" spans="1:25" ht="15.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5" ht="15.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T4" s="61" t="s">
        <v>31</v>
      </c>
      <c r="U4" s="62"/>
      <c r="V4" s="62"/>
      <c r="W4" s="62"/>
      <c r="X4" s="62"/>
      <c r="Y4" s="63"/>
    </row>
    <row r="5" spans="1:25" s="15" customFormat="1" ht="41" x14ac:dyDescent="0.35">
      <c r="A5" s="11" t="s">
        <v>20</v>
      </c>
      <c r="B5" s="12" t="s">
        <v>21</v>
      </c>
      <c r="C5" s="12" t="s">
        <v>22</v>
      </c>
      <c r="D5" s="12" t="s">
        <v>37</v>
      </c>
      <c r="E5" s="13" t="s">
        <v>2</v>
      </c>
      <c r="F5" s="13" t="s">
        <v>3</v>
      </c>
      <c r="G5" s="13" t="s">
        <v>47</v>
      </c>
      <c r="H5" s="13" t="s">
        <v>23</v>
      </c>
      <c r="I5" s="12" t="s">
        <v>24</v>
      </c>
      <c r="J5" s="11" t="s">
        <v>25</v>
      </c>
      <c r="K5" s="13" t="s">
        <v>4</v>
      </c>
      <c r="L5" s="13" t="s">
        <v>5</v>
      </c>
      <c r="M5" s="13" t="s">
        <v>6</v>
      </c>
      <c r="N5" s="11" t="s">
        <v>26</v>
      </c>
      <c r="O5" s="11" t="s">
        <v>27</v>
      </c>
      <c r="P5" s="12" t="s">
        <v>28</v>
      </c>
      <c r="Q5" s="12" t="s">
        <v>29</v>
      </c>
      <c r="R5" s="12" t="s">
        <v>30</v>
      </c>
      <c r="S5" s="11" t="s">
        <v>50</v>
      </c>
      <c r="T5" s="14" t="s">
        <v>32</v>
      </c>
      <c r="U5" s="14" t="s">
        <v>33</v>
      </c>
      <c r="V5" s="14" t="s">
        <v>34</v>
      </c>
      <c r="W5" s="14" t="s">
        <v>38</v>
      </c>
      <c r="X5" s="14" t="s">
        <v>35</v>
      </c>
      <c r="Y5" s="14" t="s">
        <v>36</v>
      </c>
    </row>
    <row r="6" spans="1:25" s="6" customFormat="1" x14ac:dyDescent="0.35">
      <c r="A6" s="3">
        <v>1</v>
      </c>
      <c r="B6" s="3"/>
      <c r="C6" s="34"/>
      <c r="D6" s="34"/>
      <c r="E6" s="32" t="e">
        <f>VLOOKUP(C6,Instrucciones!$AJ$33:$AK$38,2,0)</f>
        <v>#N/A</v>
      </c>
      <c r="F6" s="3"/>
      <c r="G6" s="31" t="e">
        <f>Table1[[#This Row],[Peso Tara KGS]]+Table1[[#This Row],[Peso Neto KGS]]</f>
        <v>#N/A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5"/>
      <c r="U6" s="5"/>
      <c r="V6" s="5"/>
      <c r="W6" s="5"/>
      <c r="X6" s="5"/>
      <c r="Y6" s="5"/>
    </row>
    <row r="7" spans="1:25" s="6" customFormat="1" x14ac:dyDescent="0.35">
      <c r="A7" s="3">
        <v>2</v>
      </c>
      <c r="B7" s="3"/>
      <c r="C7" s="34"/>
      <c r="D7" s="34"/>
      <c r="E7" s="31" t="e">
        <f>VLOOKUP(C7,Instrucciones!$AJ$33:$AK$38,2,0)</f>
        <v>#N/A</v>
      </c>
      <c r="F7" s="3"/>
      <c r="G7" s="31" t="e">
        <f>Table1[[#This Row],[Peso Tara KGS]]+Table1[[#This Row],[Peso Neto KGS]]</f>
        <v>#N/A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7"/>
      <c r="U7" s="7"/>
      <c r="V7" s="7"/>
      <c r="W7" s="7"/>
      <c r="X7" s="7"/>
      <c r="Y7" s="7"/>
    </row>
    <row r="8" spans="1:25" s="6" customFormat="1" x14ac:dyDescent="0.35">
      <c r="A8" s="3">
        <v>3</v>
      </c>
      <c r="B8" s="3"/>
      <c r="C8" s="34"/>
      <c r="D8" s="34"/>
      <c r="E8" s="31" t="e">
        <f>VLOOKUP(C8,Instrucciones!$AJ$33:$AK$38,2,0)</f>
        <v>#N/A</v>
      </c>
      <c r="F8" s="3"/>
      <c r="G8" s="31" t="e">
        <f>Table1[[#This Row],[Peso Tara KGS]]+Table1[[#This Row],[Peso Neto KGS]]</f>
        <v>#N/A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7"/>
      <c r="U8" s="7"/>
      <c r="V8" s="7"/>
      <c r="W8" s="7"/>
      <c r="X8" s="7"/>
      <c r="Y8" s="7"/>
    </row>
    <row r="9" spans="1:25" s="6" customFormat="1" x14ac:dyDescent="0.35">
      <c r="A9" s="3">
        <v>4</v>
      </c>
      <c r="B9" s="3"/>
      <c r="C9" s="34"/>
      <c r="D9" s="35"/>
      <c r="E9" s="31" t="e">
        <f>VLOOKUP(C9,Instrucciones!$AJ$33:$AK$38,2,0)</f>
        <v>#N/A</v>
      </c>
      <c r="F9" s="3"/>
      <c r="G9" s="31" t="e">
        <f>Table1[[#This Row],[Peso Tara KGS]]+Table1[[#This Row],[Peso Neto KGS]]</f>
        <v>#N/A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7"/>
      <c r="U9" s="7"/>
      <c r="V9" s="7"/>
      <c r="W9" s="7"/>
      <c r="X9" s="7"/>
      <c r="Y9" s="7"/>
    </row>
    <row r="10" spans="1:25" s="6" customFormat="1" x14ac:dyDescent="0.35">
      <c r="A10" s="3">
        <v>5</v>
      </c>
      <c r="B10" s="3"/>
      <c r="C10" s="34"/>
      <c r="D10" s="34"/>
      <c r="E10" s="31" t="e">
        <f>VLOOKUP(C10,Instrucciones!$AJ$33:$AK$38,2,0)</f>
        <v>#N/A</v>
      </c>
      <c r="F10" s="3"/>
      <c r="G10" s="31" t="e">
        <f>Table1[[#This Row],[Peso Tara KGS]]+Table1[[#This Row],[Peso Neto KGS]]</f>
        <v>#N/A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7"/>
      <c r="U10" s="7"/>
      <c r="V10" s="7"/>
      <c r="W10" s="7"/>
      <c r="X10" s="7"/>
      <c r="Y10" s="7"/>
    </row>
    <row r="11" spans="1:25" s="6" customFormat="1" x14ac:dyDescent="0.35">
      <c r="A11" s="3">
        <v>6</v>
      </c>
      <c r="B11" s="3"/>
      <c r="C11" s="34"/>
      <c r="D11" s="34"/>
      <c r="E11" s="31" t="e">
        <f>VLOOKUP(C11,Instrucciones!$AJ$33:$AK$38,2,0)</f>
        <v>#N/A</v>
      </c>
      <c r="F11" s="3"/>
      <c r="G11" s="31" t="e">
        <f>Table1[[#This Row],[Peso Tara KGS]]+Table1[[#This Row],[Peso Neto KGS]]</f>
        <v>#N/A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7"/>
      <c r="U11" s="7"/>
      <c r="V11" s="7"/>
      <c r="W11" s="7"/>
      <c r="X11" s="7"/>
      <c r="Y11" s="7"/>
    </row>
    <row r="12" spans="1:25" s="6" customFormat="1" x14ac:dyDescent="0.35">
      <c r="A12" s="3">
        <v>7</v>
      </c>
      <c r="B12" s="3"/>
      <c r="C12" s="34"/>
      <c r="D12" s="34"/>
      <c r="E12" s="31" t="e">
        <f>VLOOKUP(C12,Instrucciones!$AJ$33:$AK$38,2,0)</f>
        <v>#N/A</v>
      </c>
      <c r="F12" s="3"/>
      <c r="G12" s="31" t="e">
        <f>Table1[[#This Row],[Peso Tara KGS]]+Table1[[#This Row],[Peso Neto KGS]]</f>
        <v>#N/A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7"/>
      <c r="U12" s="7"/>
      <c r="V12" s="7"/>
      <c r="W12" s="7"/>
      <c r="X12" s="7"/>
      <c r="Y12" s="7"/>
    </row>
    <row r="13" spans="1:25" s="6" customFormat="1" x14ac:dyDescent="0.35">
      <c r="A13" s="3">
        <v>8</v>
      </c>
      <c r="B13" s="3"/>
      <c r="C13" s="34"/>
      <c r="D13" s="34"/>
      <c r="E13" s="31" t="e">
        <f>VLOOKUP(C13,Instrucciones!$AJ$33:$AK$38,2,0)</f>
        <v>#N/A</v>
      </c>
      <c r="F13" s="3"/>
      <c r="G13" s="31" t="e">
        <f>Table1[[#This Row],[Peso Tara KGS]]+Table1[[#This Row],[Peso Neto KGS]]</f>
        <v>#N/A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8"/>
      <c r="U13" s="8"/>
      <c r="V13" s="8"/>
      <c r="W13" s="8"/>
      <c r="X13" s="8"/>
      <c r="Y13" s="8"/>
    </row>
    <row r="14" spans="1:25" s="6" customFormat="1" x14ac:dyDescent="0.35">
      <c r="A14" s="3">
        <v>9</v>
      </c>
      <c r="B14" s="3"/>
      <c r="C14" s="34"/>
      <c r="D14" s="34"/>
      <c r="E14" s="31" t="e">
        <f>VLOOKUP(C14,Instrucciones!$AJ$33:$AK$38,2,0)</f>
        <v>#N/A</v>
      </c>
      <c r="F14" s="3"/>
      <c r="G14" s="31" t="e">
        <f>E14+F14</f>
        <v>#N/A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</row>
    <row r="15" spans="1:25" s="6" customFormat="1" x14ac:dyDescent="0.35">
      <c r="A15" s="3">
        <v>10</v>
      </c>
      <c r="B15" s="3"/>
      <c r="C15" s="34"/>
      <c r="D15" s="34"/>
      <c r="E15" s="31" t="e">
        <f>VLOOKUP(C15,Instrucciones!$AJ$33:$AK$38,2,0)</f>
        <v>#N/A</v>
      </c>
      <c r="F15" s="3"/>
      <c r="G15" s="31" t="e">
        <f t="shared" ref="G15:G25" si="0">E15+F15</f>
        <v>#N/A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</row>
    <row r="16" spans="1:25" s="6" customFormat="1" x14ac:dyDescent="0.35">
      <c r="A16" s="3">
        <v>11</v>
      </c>
      <c r="B16" s="3"/>
      <c r="C16" s="34"/>
      <c r="D16" s="34"/>
      <c r="E16" s="31" t="e">
        <f>VLOOKUP(C16,Instrucciones!$AJ$33:$AK$38,2,0)</f>
        <v>#N/A</v>
      </c>
      <c r="F16" s="3"/>
      <c r="G16" s="31" t="e">
        <f t="shared" si="0"/>
        <v>#N/A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</row>
    <row r="17" spans="1:25" s="6" customFormat="1" x14ac:dyDescent="0.35">
      <c r="A17" s="3">
        <v>12</v>
      </c>
      <c r="B17" s="3"/>
      <c r="C17" s="34"/>
      <c r="D17" s="34"/>
      <c r="E17" s="31" t="e">
        <f>VLOOKUP(C17,Instrucciones!$AJ$33:$AK$38,2,0)</f>
        <v>#N/A</v>
      </c>
      <c r="F17" s="3"/>
      <c r="G17" s="31" t="e">
        <f t="shared" si="0"/>
        <v>#N/A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</row>
    <row r="18" spans="1:25" s="6" customFormat="1" x14ac:dyDescent="0.35">
      <c r="A18" s="3">
        <v>13</v>
      </c>
      <c r="B18" s="3"/>
      <c r="C18" s="34"/>
      <c r="D18" s="34"/>
      <c r="E18" s="31" t="e">
        <f>VLOOKUP(C18,Instrucciones!$AJ$33:$AK$38,2,0)</f>
        <v>#N/A</v>
      </c>
      <c r="F18" s="3"/>
      <c r="G18" s="31" t="e">
        <f t="shared" si="0"/>
        <v>#N/A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</row>
    <row r="19" spans="1:25" s="6" customFormat="1" x14ac:dyDescent="0.35">
      <c r="A19" s="3">
        <v>14</v>
      </c>
      <c r="B19" s="3"/>
      <c r="C19" s="34"/>
      <c r="D19" s="34"/>
      <c r="E19" s="31" t="e">
        <f>VLOOKUP(C19,Instrucciones!$AJ$33:$AK$38,2,0)</f>
        <v>#N/A</v>
      </c>
      <c r="F19" s="3"/>
      <c r="G19" s="31" t="e">
        <f t="shared" si="0"/>
        <v>#N/A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</row>
    <row r="20" spans="1:25" s="6" customFormat="1" x14ac:dyDescent="0.35">
      <c r="A20" s="3">
        <v>15</v>
      </c>
      <c r="B20" s="3"/>
      <c r="C20" s="34"/>
      <c r="D20" s="34"/>
      <c r="E20" s="31" t="e">
        <f>VLOOKUP(C20,Instrucciones!$AJ$33:$AK$38,2,0)</f>
        <v>#N/A</v>
      </c>
      <c r="F20" s="3"/>
      <c r="G20" s="31" t="e">
        <f t="shared" si="0"/>
        <v>#N/A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</row>
    <row r="21" spans="1:25" s="6" customFormat="1" x14ac:dyDescent="0.35">
      <c r="A21" s="3">
        <v>16</v>
      </c>
      <c r="B21" s="3"/>
      <c r="C21" s="34"/>
      <c r="D21" s="34"/>
      <c r="E21" s="31" t="e">
        <f>VLOOKUP(C21,Instrucciones!$AJ$33:$AK$38,2,0)</f>
        <v>#N/A</v>
      </c>
      <c r="F21" s="3"/>
      <c r="G21" s="31" t="e">
        <f t="shared" si="0"/>
        <v>#N/A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</row>
    <row r="22" spans="1:25" s="6" customFormat="1" x14ac:dyDescent="0.35">
      <c r="A22" s="3">
        <v>17</v>
      </c>
      <c r="B22" s="3"/>
      <c r="C22" s="34"/>
      <c r="D22" s="34"/>
      <c r="E22" s="31" t="e">
        <f>VLOOKUP(C22,Instrucciones!$AJ$33:$AK$38,2,0)</f>
        <v>#N/A</v>
      </c>
      <c r="F22" s="3"/>
      <c r="G22" s="31" t="e">
        <f t="shared" si="0"/>
        <v>#N/A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4"/>
      <c r="V22" s="4"/>
      <c r="W22" s="4"/>
      <c r="X22" s="4"/>
      <c r="Y22" s="4"/>
    </row>
    <row r="23" spans="1:25" s="6" customFormat="1" x14ac:dyDescent="0.35">
      <c r="A23" s="3">
        <v>18</v>
      </c>
      <c r="B23" s="3"/>
      <c r="C23" s="34"/>
      <c r="D23" s="34"/>
      <c r="E23" s="31" t="e">
        <f>VLOOKUP(C23,Instrucciones!$AJ$33:$AK$38,2,0)</f>
        <v>#N/A</v>
      </c>
      <c r="F23" s="3"/>
      <c r="G23" s="31" t="e">
        <f t="shared" si="0"/>
        <v>#N/A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  <c r="T23" s="4"/>
      <c r="U23" s="4"/>
      <c r="V23" s="4"/>
      <c r="W23" s="4"/>
      <c r="X23" s="4"/>
      <c r="Y23" s="4"/>
    </row>
    <row r="24" spans="1:25" s="6" customFormat="1" x14ac:dyDescent="0.35">
      <c r="A24" s="3">
        <v>19</v>
      </c>
      <c r="B24" s="3"/>
      <c r="C24" s="34"/>
      <c r="D24" s="34"/>
      <c r="E24" s="31" t="e">
        <f>VLOOKUP(C24,Instrucciones!$AJ$33:$AK$38,2,0)</f>
        <v>#N/A</v>
      </c>
      <c r="F24" s="3"/>
      <c r="G24" s="31" t="e">
        <f t="shared" si="0"/>
        <v>#N/A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  <c r="T24" s="4"/>
      <c r="U24" s="4"/>
      <c r="V24" s="4"/>
      <c r="W24" s="4"/>
      <c r="X24" s="4"/>
      <c r="Y24" s="4"/>
    </row>
    <row r="25" spans="1:25" s="6" customFormat="1" x14ac:dyDescent="0.35">
      <c r="A25" s="3">
        <v>20</v>
      </c>
      <c r="B25" s="3"/>
      <c r="C25" s="34"/>
      <c r="D25" s="34"/>
      <c r="E25" s="31" t="e">
        <f>VLOOKUP(C25,Instrucciones!$AJ$33:$AK$38,2,0)</f>
        <v>#N/A</v>
      </c>
      <c r="F25" s="3"/>
      <c r="G25" s="31" t="e">
        <f t="shared" si="0"/>
        <v>#N/A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  <c r="T25" s="4"/>
      <c r="U25" s="4"/>
      <c r="V25" s="4"/>
      <c r="W25" s="4"/>
      <c r="X25" s="4"/>
      <c r="Y25" s="4"/>
    </row>
    <row r="27" spans="1:25" ht="16" customHeight="1" x14ac:dyDescent="0.35">
      <c r="G27" s="65" t="s">
        <v>54</v>
      </c>
      <c r="H27" s="66"/>
      <c r="I27" s="34"/>
    </row>
    <row r="28" spans="1:25" ht="16" customHeight="1" x14ac:dyDescent="0.35">
      <c r="G28" s="64" t="s">
        <v>75</v>
      </c>
      <c r="H28" s="64"/>
      <c r="I28" s="67"/>
    </row>
    <row r="29" spans="1:25" ht="16" customHeight="1" x14ac:dyDescent="0.35">
      <c r="G29" s="64"/>
      <c r="H29" s="64"/>
      <c r="I29" s="67"/>
    </row>
    <row r="30" spans="1:25" ht="16" customHeight="1" x14ac:dyDescent="0.35">
      <c r="G30" s="64"/>
      <c r="H30" s="64"/>
      <c r="I30" s="67"/>
    </row>
    <row r="31" spans="1:25" ht="16" customHeight="1" x14ac:dyDescent="0.35">
      <c r="G31" s="64"/>
      <c r="H31" s="64"/>
      <c r="I31" s="67"/>
    </row>
    <row r="33" spans="7:9" s="16" customFormat="1" ht="102.5" customHeight="1" x14ac:dyDescent="0.35">
      <c r="G33" s="64" t="s">
        <v>41</v>
      </c>
      <c r="H33" s="64"/>
      <c r="I33" s="17"/>
    </row>
  </sheetData>
  <protectedRanges>
    <protectedRange algorithmName="SHA-512" hashValue="oz5grU8gXQ8u5mfDzD3trKpcz8PEBOBkiVKpzK0Nhe8IEErxBmwdCVCcugQG56kxOirqDL9n2GwDKEvG3jJz2g==" saltValue="vT5UpArOT6/gjiETIJ8aJg==" spinCount="100000" sqref="I1:I2 H33 F33 E3:E32 E34:E1048576 G34:G1048576 G1:G28 G30:G32" name="Range1"/>
  </protectedRanges>
  <mergeCells count="6">
    <mergeCell ref="G1:L2"/>
    <mergeCell ref="T4:Y4"/>
    <mergeCell ref="G33:H33"/>
    <mergeCell ref="G27:H27"/>
    <mergeCell ref="G28:H31"/>
    <mergeCell ref="I28:I31"/>
  </mergeCells>
  <conditionalFormatting sqref="B26:B1048576 B5">
    <cfRule type="duplicateValues" dxfId="5" priority="115"/>
  </conditionalFormatting>
  <pageMargins left="0.75" right="0.75" top="0.75" bottom="0.5" header="0.5" footer="0.75"/>
  <pageSetup orientation="portrait" r:id="rId1"/>
  <headerFooter>
    <oddFooter>&amp;L&amp;1#&amp;"Calibri"&amp;10&amp;K000000Classification: Public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Title="Solo puede indicar Si o No" error="Solo puede indicar Si o No" xr:uid="{0C4370B0-AEF9-4499-B775-BC6AD354ABA6}">
          <x14:formula1>
            <xm:f>Instrucciones!$AM$34:$AM$35</xm:f>
          </x14:formula1>
          <xm:sqref>D6:D25</xm:sqref>
        </x14:dataValidation>
        <x14:dataValidation type="list" errorStyle="warning" allowBlank="1" showInputMessage="1" showErrorMessage="1" error="Indique tamano de equipo correcto" xr:uid="{C6D8332D-2879-4E8D-89D7-AB3721FCF02E}">
          <x14:formula1>
            <xm:f>Instrucciones!$AJ$34:$AJ$38</xm:f>
          </x14:formula1>
          <xm:sqref>C6:C25</xm:sqref>
        </x14:dataValidation>
        <x14:dataValidation type="list" allowBlank="1" showInputMessage="1" showErrorMessage="1" xr:uid="{EBB405EE-06E1-44C9-83A9-3D1594D87A0B}">
          <x14:formula1>
            <xm:f>Instrucciones!$AM$34:$AM$35</xm:f>
          </x14:formula1>
          <xm:sqref>I27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32D44-2CEB-429C-BD3C-9C0726DE6F2F}">
  <sheetPr>
    <tabColor rgb="FF00B0F0"/>
  </sheetPr>
  <dimension ref="A1:AB33"/>
  <sheetViews>
    <sheetView zoomScale="97" zoomScaleNormal="100" workbookViewId="0">
      <pane ySplit="5" topLeftCell="A6" activePane="bottomLeft" state="frozen"/>
      <selection pane="bottomLeft" activeCell="D33" sqref="D33"/>
    </sheetView>
  </sheetViews>
  <sheetFormatPr defaultColWidth="9.1796875" defaultRowHeight="14.5" x14ac:dyDescent="0.35"/>
  <cols>
    <col min="1" max="1" width="4.453125" style="2" customWidth="1"/>
    <col min="2" max="2" width="12.90625" style="2" customWidth="1"/>
    <col min="3" max="3" width="11.1796875" style="2" customWidth="1"/>
    <col min="4" max="4" width="12.453125" style="2" customWidth="1"/>
    <col min="5" max="5" width="10" style="2" customWidth="1"/>
    <col min="6" max="6" width="11.7265625" style="2" customWidth="1"/>
    <col min="7" max="7" width="12.36328125" style="2" customWidth="1"/>
    <col min="8" max="8" width="26.54296875" style="2" customWidth="1"/>
    <col min="9" max="9" width="25.7265625" style="2" customWidth="1"/>
    <col min="10" max="10" width="15.7265625" style="2" customWidth="1"/>
    <col min="11" max="11" width="11.81640625" style="2" bestFit="1" customWidth="1"/>
    <col min="12" max="12" width="15.54296875" style="2" bestFit="1" customWidth="1"/>
    <col min="13" max="13" width="11.7265625" style="2" bestFit="1" customWidth="1"/>
    <col min="14" max="14" width="40" style="2" bestFit="1" customWidth="1"/>
    <col min="15" max="15" width="15.453125" style="2" bestFit="1" customWidth="1"/>
    <col min="16" max="16" width="15.81640625" style="2" customWidth="1"/>
    <col min="17" max="17" width="13.453125" style="2" customWidth="1"/>
    <col min="18" max="21" width="14.7265625" style="2" customWidth="1"/>
    <col min="22" max="22" width="16.6328125" style="2" bestFit="1" customWidth="1"/>
    <col min="23" max="23" width="17.54296875" style="2" customWidth="1"/>
    <col min="24" max="24" width="11.81640625" style="2" customWidth="1"/>
    <col min="25" max="25" width="12.7265625" style="2" customWidth="1"/>
    <col min="26" max="26" width="11.90625" style="2" customWidth="1"/>
    <col min="27" max="16384" width="9.1796875" style="2"/>
  </cols>
  <sheetData>
    <row r="1" spans="1:28" x14ac:dyDescent="0.35">
      <c r="A1" s="37"/>
      <c r="B1" s="1" t="s">
        <v>52</v>
      </c>
      <c r="C1" s="1"/>
      <c r="D1" s="1"/>
      <c r="E1" s="1"/>
      <c r="F1" s="1"/>
      <c r="G1" s="59" t="s">
        <v>44</v>
      </c>
      <c r="H1" s="59"/>
      <c r="I1" s="59"/>
      <c r="J1" s="59"/>
      <c r="K1" s="59"/>
      <c r="L1" s="59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8" x14ac:dyDescent="0.35">
      <c r="A2" s="36"/>
      <c r="B2" s="1" t="s">
        <v>48</v>
      </c>
      <c r="C2" s="1"/>
      <c r="D2" s="1"/>
      <c r="E2" s="1"/>
      <c r="F2" s="1"/>
      <c r="G2" s="60"/>
      <c r="H2" s="60"/>
      <c r="I2" s="60"/>
      <c r="J2" s="60"/>
      <c r="K2" s="60"/>
      <c r="L2" s="60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8" ht="15.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8" ht="15.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W4" s="68" t="s">
        <v>31</v>
      </c>
      <c r="X4" s="69"/>
      <c r="Y4" s="69"/>
      <c r="Z4" s="69"/>
      <c r="AA4" s="69"/>
      <c r="AB4" s="70"/>
    </row>
    <row r="5" spans="1:28" s="15" customFormat="1" ht="41" x14ac:dyDescent="0.35">
      <c r="A5" s="47" t="s">
        <v>20</v>
      </c>
      <c r="B5" s="47" t="s">
        <v>21</v>
      </c>
      <c r="C5" s="47" t="s">
        <v>22</v>
      </c>
      <c r="D5" s="47" t="s">
        <v>37</v>
      </c>
      <c r="E5" s="47" t="s">
        <v>2</v>
      </c>
      <c r="F5" s="47" t="s">
        <v>3</v>
      </c>
      <c r="G5" s="47" t="s">
        <v>47</v>
      </c>
      <c r="H5" s="47" t="s">
        <v>23</v>
      </c>
      <c r="I5" s="47" t="s">
        <v>24</v>
      </c>
      <c r="J5" s="47" t="s">
        <v>25</v>
      </c>
      <c r="K5" s="47" t="s">
        <v>4</v>
      </c>
      <c r="L5" s="47" t="s">
        <v>5</v>
      </c>
      <c r="M5" s="47" t="s">
        <v>6</v>
      </c>
      <c r="N5" s="47" t="s">
        <v>26</v>
      </c>
      <c r="O5" s="47" t="s">
        <v>27</v>
      </c>
      <c r="P5" s="47" t="s">
        <v>28</v>
      </c>
      <c r="Q5" s="47" t="s">
        <v>29</v>
      </c>
      <c r="R5" s="47" t="s">
        <v>30</v>
      </c>
      <c r="S5" s="48" t="s">
        <v>0</v>
      </c>
      <c r="T5" s="48" t="s">
        <v>1</v>
      </c>
      <c r="U5" s="48" t="s">
        <v>16</v>
      </c>
      <c r="V5" s="47" t="s">
        <v>50</v>
      </c>
      <c r="W5" s="47" t="s">
        <v>32</v>
      </c>
      <c r="X5" s="47" t="s">
        <v>33</v>
      </c>
      <c r="Y5" s="47" t="s">
        <v>34</v>
      </c>
      <c r="Z5" s="47" t="s">
        <v>38</v>
      </c>
      <c r="AA5" s="47" t="s">
        <v>35</v>
      </c>
      <c r="AB5" s="47" t="s">
        <v>36</v>
      </c>
    </row>
    <row r="6" spans="1:28" s="6" customFormat="1" x14ac:dyDescent="0.35">
      <c r="A6" s="3">
        <v>1</v>
      </c>
      <c r="B6" s="3"/>
      <c r="C6" s="34"/>
      <c r="D6" s="34"/>
      <c r="E6" s="38" t="e">
        <f>VLOOKUP(C6,Instrucciones!$AJ$33:$AK$38,2,0)</f>
        <v>#N/A</v>
      </c>
      <c r="F6" s="3"/>
      <c r="G6" s="39" t="e">
        <f>Table16[[#This Row],[Peso Tara KGS]]+Table16[[#This Row],[Peso Neto KGS]]</f>
        <v>#N/A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5"/>
      <c r="X6" s="5"/>
      <c r="Y6" s="5"/>
      <c r="Z6" s="5"/>
      <c r="AA6" s="5"/>
      <c r="AB6" s="5"/>
    </row>
    <row r="7" spans="1:28" s="6" customFormat="1" x14ac:dyDescent="0.35">
      <c r="A7" s="3">
        <v>2</v>
      </c>
      <c r="B7" s="3"/>
      <c r="C7" s="34"/>
      <c r="D7" s="34"/>
      <c r="E7" s="39" t="e">
        <f>VLOOKUP(C7,Instrucciones!$AJ$33:$AK$38,2,0)</f>
        <v>#N/A</v>
      </c>
      <c r="F7" s="3"/>
      <c r="G7" s="39" t="e">
        <f>Table16[[#This Row],[Peso Tara KGS]]+Table16[[#This Row],[Peso Neto KGS]]</f>
        <v>#N/A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7"/>
      <c r="X7" s="7"/>
      <c r="Y7" s="7"/>
      <c r="Z7" s="7"/>
      <c r="AA7" s="7"/>
      <c r="AB7" s="7"/>
    </row>
    <row r="8" spans="1:28" s="6" customFormat="1" x14ac:dyDescent="0.35">
      <c r="A8" s="3">
        <v>3</v>
      </c>
      <c r="B8" s="3"/>
      <c r="C8" s="34"/>
      <c r="D8" s="34"/>
      <c r="E8" s="39" t="e">
        <f>VLOOKUP(C8,Instrucciones!$AJ$33:$AK$38,2,0)</f>
        <v>#N/A</v>
      </c>
      <c r="F8" s="3"/>
      <c r="G8" s="39" t="e">
        <f>Table16[[#This Row],[Peso Tara KGS]]+Table16[[#This Row],[Peso Neto KGS]]</f>
        <v>#N/A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7"/>
      <c r="X8" s="7"/>
      <c r="Y8" s="7"/>
      <c r="Z8" s="7"/>
      <c r="AA8" s="7"/>
      <c r="AB8" s="7"/>
    </row>
    <row r="9" spans="1:28" s="6" customFormat="1" x14ac:dyDescent="0.35">
      <c r="A9" s="3">
        <v>4</v>
      </c>
      <c r="B9" s="3"/>
      <c r="C9" s="34"/>
      <c r="D9" s="35"/>
      <c r="E9" s="39" t="e">
        <f>VLOOKUP(C9,Instrucciones!$AJ$33:$AK$38,2,0)</f>
        <v>#N/A</v>
      </c>
      <c r="F9" s="3"/>
      <c r="G9" s="39" t="e">
        <f>Table16[[#This Row],[Peso Tara KGS]]+Table16[[#This Row],[Peso Neto KGS]]</f>
        <v>#N/A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4"/>
      <c r="W9" s="7"/>
      <c r="X9" s="7"/>
      <c r="Y9" s="7"/>
      <c r="Z9" s="7"/>
      <c r="AA9" s="7"/>
      <c r="AB9" s="7"/>
    </row>
    <row r="10" spans="1:28" s="6" customFormat="1" x14ac:dyDescent="0.35">
      <c r="A10" s="3">
        <v>5</v>
      </c>
      <c r="B10" s="3"/>
      <c r="C10" s="34"/>
      <c r="D10" s="34"/>
      <c r="E10" s="39" t="e">
        <f>VLOOKUP(C10,Instrucciones!$AJ$33:$AK$38,2,0)</f>
        <v>#N/A</v>
      </c>
      <c r="F10" s="3"/>
      <c r="G10" s="39" t="e">
        <f>Table16[[#This Row],[Peso Tara KGS]]+Table16[[#This Row],[Peso Neto KGS]]</f>
        <v>#N/A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4"/>
      <c r="W10" s="7"/>
      <c r="X10" s="7"/>
      <c r="Y10" s="7"/>
      <c r="Z10" s="7"/>
      <c r="AA10" s="7"/>
      <c r="AB10" s="7"/>
    </row>
    <row r="11" spans="1:28" s="6" customFormat="1" x14ac:dyDescent="0.35">
      <c r="A11" s="3">
        <v>6</v>
      </c>
      <c r="B11" s="3"/>
      <c r="C11" s="34"/>
      <c r="D11" s="34"/>
      <c r="E11" s="39" t="e">
        <f>VLOOKUP(C11,Instrucciones!$AJ$33:$AK$38,2,0)</f>
        <v>#N/A</v>
      </c>
      <c r="F11" s="3"/>
      <c r="G11" s="39" t="e">
        <f>Table16[[#This Row],[Peso Tara KGS]]+Table16[[#This Row],[Peso Neto KGS]]</f>
        <v>#N/A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4"/>
      <c r="W11" s="7"/>
      <c r="X11" s="7"/>
      <c r="Y11" s="7"/>
      <c r="Z11" s="7"/>
      <c r="AA11" s="7"/>
      <c r="AB11" s="7"/>
    </row>
    <row r="12" spans="1:28" s="6" customFormat="1" x14ac:dyDescent="0.35">
      <c r="A12" s="3">
        <v>7</v>
      </c>
      <c r="B12" s="3"/>
      <c r="C12" s="34"/>
      <c r="D12" s="34"/>
      <c r="E12" s="39" t="e">
        <f>VLOOKUP(C12,Instrucciones!$AJ$33:$AK$38,2,0)</f>
        <v>#N/A</v>
      </c>
      <c r="F12" s="3"/>
      <c r="G12" s="39" t="e">
        <f>Table16[[#This Row],[Peso Tara KGS]]+Table16[[#This Row],[Peso Neto KGS]]</f>
        <v>#N/A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4"/>
      <c r="W12" s="7"/>
      <c r="X12" s="7"/>
      <c r="Y12" s="7"/>
      <c r="Z12" s="7"/>
      <c r="AA12" s="7"/>
      <c r="AB12" s="7"/>
    </row>
    <row r="13" spans="1:28" s="6" customFormat="1" x14ac:dyDescent="0.35">
      <c r="A13" s="3">
        <v>8</v>
      </c>
      <c r="B13" s="3"/>
      <c r="C13" s="34"/>
      <c r="D13" s="34"/>
      <c r="E13" s="39" t="e">
        <f>VLOOKUP(C13,Instrucciones!$AJ$33:$AK$38,2,0)</f>
        <v>#N/A</v>
      </c>
      <c r="F13" s="3"/>
      <c r="G13" s="39" t="e">
        <f>Table16[[#This Row],[Peso Tara KGS]]+Table16[[#This Row],[Peso Neto KGS]]</f>
        <v>#N/A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4"/>
      <c r="W13" s="8"/>
      <c r="X13" s="8"/>
      <c r="Y13" s="8"/>
      <c r="Z13" s="8"/>
      <c r="AA13" s="8"/>
      <c r="AB13" s="8"/>
    </row>
    <row r="14" spans="1:28" s="6" customFormat="1" x14ac:dyDescent="0.35">
      <c r="A14" s="3">
        <v>9</v>
      </c>
      <c r="B14" s="3"/>
      <c r="C14" s="34"/>
      <c r="D14" s="34"/>
      <c r="E14" s="39" t="e">
        <f>VLOOKUP(C14,Instrucciones!$AJ$33:$AK$38,2,0)</f>
        <v>#N/A</v>
      </c>
      <c r="F14" s="3"/>
      <c r="G14" s="39" t="e">
        <f>E14+F14</f>
        <v>#N/A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4"/>
      <c r="W14" s="4"/>
      <c r="X14" s="4"/>
      <c r="Y14" s="4"/>
      <c r="Z14" s="4"/>
      <c r="AA14" s="4"/>
      <c r="AB14" s="4"/>
    </row>
    <row r="15" spans="1:28" s="6" customFormat="1" x14ac:dyDescent="0.35">
      <c r="A15" s="3">
        <v>10</v>
      </c>
      <c r="B15" s="3"/>
      <c r="C15" s="34"/>
      <c r="D15" s="34"/>
      <c r="E15" s="39" t="e">
        <f>VLOOKUP(C15,Instrucciones!$AJ$33:$AK$38,2,0)</f>
        <v>#N/A</v>
      </c>
      <c r="F15" s="3"/>
      <c r="G15" s="39" t="e">
        <f t="shared" ref="G15:G25" si="0">E15+F15</f>
        <v>#N/A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4"/>
      <c r="W15" s="4"/>
      <c r="X15" s="4"/>
      <c r="Y15" s="4"/>
      <c r="Z15" s="4"/>
      <c r="AA15" s="4"/>
      <c r="AB15" s="4"/>
    </row>
    <row r="16" spans="1:28" s="6" customFormat="1" x14ac:dyDescent="0.35">
      <c r="A16" s="3">
        <v>11</v>
      </c>
      <c r="B16" s="3"/>
      <c r="C16" s="34"/>
      <c r="D16" s="34"/>
      <c r="E16" s="39" t="e">
        <f>VLOOKUP(C16,Instrucciones!$AJ$33:$AK$38,2,0)</f>
        <v>#N/A</v>
      </c>
      <c r="F16" s="3"/>
      <c r="G16" s="39" t="e">
        <f t="shared" si="0"/>
        <v>#N/A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  <c r="W16" s="4"/>
      <c r="X16" s="4"/>
      <c r="Y16" s="4"/>
      <c r="Z16" s="4"/>
      <c r="AA16" s="4"/>
      <c r="AB16" s="4"/>
    </row>
    <row r="17" spans="1:28" s="6" customFormat="1" x14ac:dyDescent="0.35">
      <c r="A17" s="3">
        <v>12</v>
      </c>
      <c r="B17" s="3"/>
      <c r="C17" s="34"/>
      <c r="D17" s="34"/>
      <c r="E17" s="39" t="e">
        <f>VLOOKUP(C17,Instrucciones!$AJ$33:$AK$38,2,0)</f>
        <v>#N/A</v>
      </c>
      <c r="F17" s="3"/>
      <c r="G17" s="39" t="e">
        <f t="shared" si="0"/>
        <v>#N/A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4"/>
      <c r="X17" s="4"/>
      <c r="Y17" s="4"/>
      <c r="Z17" s="4"/>
      <c r="AA17" s="4"/>
      <c r="AB17" s="4"/>
    </row>
    <row r="18" spans="1:28" s="6" customFormat="1" x14ac:dyDescent="0.35">
      <c r="A18" s="3">
        <v>13</v>
      </c>
      <c r="B18" s="3"/>
      <c r="C18" s="34"/>
      <c r="D18" s="34"/>
      <c r="E18" s="39" t="e">
        <f>VLOOKUP(C18,Instrucciones!$AJ$33:$AK$38,2,0)</f>
        <v>#N/A</v>
      </c>
      <c r="F18" s="3"/>
      <c r="G18" s="39" t="e">
        <f t="shared" si="0"/>
        <v>#N/A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  <c r="Y18" s="4"/>
      <c r="Z18" s="4"/>
      <c r="AA18" s="4"/>
      <c r="AB18" s="4"/>
    </row>
    <row r="19" spans="1:28" s="6" customFormat="1" x14ac:dyDescent="0.35">
      <c r="A19" s="3">
        <v>14</v>
      </c>
      <c r="B19" s="3"/>
      <c r="C19" s="34"/>
      <c r="D19" s="34"/>
      <c r="E19" s="39" t="e">
        <f>VLOOKUP(C19,Instrucciones!$AJ$33:$AK$38,2,0)</f>
        <v>#N/A</v>
      </c>
      <c r="F19" s="3"/>
      <c r="G19" s="39" t="e">
        <f t="shared" si="0"/>
        <v>#N/A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4"/>
      <c r="W19" s="4"/>
      <c r="X19" s="4"/>
      <c r="Y19" s="4"/>
      <c r="Z19" s="4"/>
      <c r="AA19" s="4"/>
      <c r="AB19" s="4"/>
    </row>
    <row r="20" spans="1:28" s="6" customFormat="1" x14ac:dyDescent="0.35">
      <c r="A20" s="3">
        <v>15</v>
      </c>
      <c r="B20" s="3"/>
      <c r="C20" s="34"/>
      <c r="D20" s="34"/>
      <c r="E20" s="39" t="e">
        <f>VLOOKUP(C20,Instrucciones!$AJ$33:$AK$38,2,0)</f>
        <v>#N/A</v>
      </c>
      <c r="F20" s="3"/>
      <c r="G20" s="39" t="e">
        <f t="shared" si="0"/>
        <v>#N/A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4"/>
      <c r="W20" s="4"/>
      <c r="X20" s="4"/>
      <c r="Y20" s="4"/>
      <c r="Z20" s="4"/>
      <c r="AA20" s="4"/>
      <c r="AB20" s="4"/>
    </row>
    <row r="21" spans="1:28" s="6" customFormat="1" x14ac:dyDescent="0.35">
      <c r="A21" s="3">
        <v>16</v>
      </c>
      <c r="B21" s="3"/>
      <c r="C21" s="34"/>
      <c r="D21" s="34"/>
      <c r="E21" s="39" t="e">
        <f>VLOOKUP(C21,Instrucciones!$AJ$33:$AK$38,2,0)</f>
        <v>#N/A</v>
      </c>
      <c r="F21" s="3"/>
      <c r="G21" s="39" t="e">
        <f t="shared" si="0"/>
        <v>#N/A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/>
      <c r="W21" s="4"/>
      <c r="X21" s="4"/>
      <c r="Y21" s="4"/>
      <c r="Z21" s="4"/>
      <c r="AA21" s="4"/>
      <c r="AB21" s="4"/>
    </row>
    <row r="22" spans="1:28" s="6" customFormat="1" x14ac:dyDescent="0.35">
      <c r="A22" s="3">
        <v>17</v>
      </c>
      <c r="B22" s="3"/>
      <c r="C22" s="34"/>
      <c r="D22" s="34"/>
      <c r="E22" s="39" t="e">
        <f>VLOOKUP(C22,Instrucciones!$AJ$33:$AK$38,2,0)</f>
        <v>#N/A</v>
      </c>
      <c r="F22" s="3"/>
      <c r="G22" s="39" t="e">
        <f t="shared" si="0"/>
        <v>#N/A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  <c r="W22" s="4"/>
      <c r="X22" s="4"/>
      <c r="Y22" s="4"/>
      <c r="Z22" s="4"/>
      <c r="AA22" s="4"/>
      <c r="AB22" s="4"/>
    </row>
    <row r="23" spans="1:28" s="6" customFormat="1" x14ac:dyDescent="0.35">
      <c r="A23" s="3">
        <v>18</v>
      </c>
      <c r="B23" s="3"/>
      <c r="C23" s="34"/>
      <c r="D23" s="34"/>
      <c r="E23" s="39" t="e">
        <f>VLOOKUP(C23,Instrucciones!$AJ$33:$AK$38,2,0)</f>
        <v>#N/A</v>
      </c>
      <c r="F23" s="3"/>
      <c r="G23" s="39" t="e">
        <f t="shared" si="0"/>
        <v>#N/A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/>
      <c r="W23" s="4"/>
      <c r="X23" s="4"/>
      <c r="Y23" s="4"/>
      <c r="Z23" s="4"/>
      <c r="AA23" s="4"/>
      <c r="AB23" s="4"/>
    </row>
    <row r="24" spans="1:28" s="6" customFormat="1" x14ac:dyDescent="0.35">
      <c r="A24" s="3">
        <v>19</v>
      </c>
      <c r="B24" s="3"/>
      <c r="C24" s="34"/>
      <c r="D24" s="34"/>
      <c r="E24" s="39" t="e">
        <f>VLOOKUP(C24,Instrucciones!$AJ$33:$AK$38,2,0)</f>
        <v>#N/A</v>
      </c>
      <c r="F24" s="3"/>
      <c r="G24" s="39" t="e">
        <f t="shared" si="0"/>
        <v>#N/A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/>
      <c r="W24" s="4"/>
      <c r="X24" s="4"/>
      <c r="Y24" s="4"/>
      <c r="Z24" s="4"/>
      <c r="AA24" s="4"/>
      <c r="AB24" s="4"/>
    </row>
    <row r="25" spans="1:28" s="6" customFormat="1" x14ac:dyDescent="0.35">
      <c r="A25" s="3">
        <v>20</v>
      </c>
      <c r="B25" s="3"/>
      <c r="C25" s="34"/>
      <c r="D25" s="34"/>
      <c r="E25" s="39" t="e">
        <f>VLOOKUP(C25,Instrucciones!$AJ$33:$AK$38,2,0)</f>
        <v>#N/A</v>
      </c>
      <c r="F25" s="3"/>
      <c r="G25" s="39" t="e">
        <f t="shared" si="0"/>
        <v>#N/A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/>
      <c r="W25" s="4"/>
      <c r="X25" s="4"/>
      <c r="Y25" s="4"/>
      <c r="Z25" s="4"/>
      <c r="AA25" s="4"/>
      <c r="AB25" s="4"/>
    </row>
    <row r="27" spans="1:28" x14ac:dyDescent="0.35">
      <c r="G27" s="73" t="s">
        <v>54</v>
      </c>
      <c r="H27" s="74"/>
      <c r="I27" s="34"/>
    </row>
    <row r="28" spans="1:28" x14ac:dyDescent="0.35">
      <c r="G28" s="75" t="s">
        <v>75</v>
      </c>
      <c r="H28" s="75"/>
      <c r="I28" s="67"/>
    </row>
    <row r="29" spans="1:28" x14ac:dyDescent="0.35">
      <c r="G29" s="75"/>
      <c r="H29" s="75"/>
      <c r="I29" s="67"/>
    </row>
    <row r="30" spans="1:28" x14ac:dyDescent="0.35">
      <c r="G30" s="75"/>
      <c r="H30" s="75"/>
      <c r="I30" s="67"/>
    </row>
    <row r="31" spans="1:28" x14ac:dyDescent="0.35">
      <c r="G31" s="75"/>
      <c r="H31" s="75"/>
      <c r="I31" s="67"/>
    </row>
    <row r="33" spans="7:9" s="16" customFormat="1" ht="102.5" customHeight="1" x14ac:dyDescent="0.35">
      <c r="G33" s="71" t="s">
        <v>41</v>
      </c>
      <c r="H33" s="72"/>
      <c r="I33" s="17"/>
    </row>
  </sheetData>
  <protectedRanges>
    <protectedRange sqref="F1:F2 H1:H2 G3:G26 G32:G1048576 E3:E1048576" name="Range2"/>
    <protectedRange algorithmName="SHA-512" hashValue="oz5grU8gXQ8u5mfDzD3trKpcz8PEBOBkiVKpzK0Nhe8IEErxBmwdCVCcugQG56kxOirqDL9n2GwDKEvG3jJz2g==" saltValue="vT5UpArOT6/gjiETIJ8aJg==" spinCount="100000" sqref="I1:I2 H33 F33 G32 E34:E1048576 G1:G26 G34:G1048576 E3:E32" name="Range1"/>
    <protectedRange algorithmName="SHA-512" hashValue="oz5grU8gXQ8u5mfDzD3trKpcz8PEBOBkiVKpzK0Nhe8IEErxBmwdCVCcugQG56kxOirqDL9n2GwDKEvG3jJz2g==" saltValue="vT5UpArOT6/gjiETIJ8aJg==" spinCount="100000" sqref="G27:G28 G30:G31" name="Range1_1"/>
  </protectedRanges>
  <mergeCells count="6">
    <mergeCell ref="G1:L2"/>
    <mergeCell ref="W4:AB4"/>
    <mergeCell ref="G33:H33"/>
    <mergeCell ref="G27:H27"/>
    <mergeCell ref="G28:H31"/>
    <mergeCell ref="I28:I31"/>
  </mergeCells>
  <conditionalFormatting sqref="B26:B1048576">
    <cfRule type="duplicateValues" dxfId="4" priority="1"/>
  </conditionalFormatting>
  <pageMargins left="0.75" right="0.75" top="0.75" bottom="0.5" header="0.5" footer="0.75"/>
  <pageSetup orientation="portrait" r:id="rId1"/>
  <headerFooter>
    <oddFooter>&amp;L&amp;1#&amp;"Calibri"&amp;10&amp;K000000Classification: Public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="Indique tamano de equipo correcto" xr:uid="{4019A3DB-C415-4BFB-B15B-BFA2839A9958}">
          <x14:formula1>
            <xm:f>Instrucciones!$AJ$34:$AJ$38</xm:f>
          </x14:formula1>
          <xm:sqref>C6:C25</xm:sqref>
        </x14:dataValidation>
        <x14:dataValidation type="list" errorStyle="warning" allowBlank="1" showInputMessage="1" showErrorMessage="1" errorTitle="Solo puede indicar Si o No" error="Solo puede indicar Si o No" xr:uid="{DF74BFD7-6C6E-4F0F-B3FA-0FF6C5EA479A}">
          <x14:formula1>
            <xm:f>Instrucciones!$AM$34:$AM$35</xm:f>
          </x14:formula1>
          <xm:sqref>D6:D25</xm:sqref>
        </x14:dataValidation>
        <x14:dataValidation type="list" allowBlank="1" showInputMessage="1" showErrorMessage="1" xr:uid="{D6F4C0D0-0CFC-474B-84BF-088AAB790A70}">
          <x14:formula1>
            <xm:f>Instrucciones!$AM$34:$AM$35</xm:f>
          </x14:formula1>
          <xm:sqref>I27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2A7D2-5885-4ED2-AA7A-3BA6AAC013BB}">
  <sheetPr>
    <tabColor theme="9"/>
  </sheetPr>
  <dimension ref="A1:AB35"/>
  <sheetViews>
    <sheetView zoomScale="97" zoomScaleNormal="100" workbookViewId="0">
      <pane ySplit="5" topLeftCell="A6" activePane="bottomLeft" state="frozen"/>
      <selection pane="bottomLeft" activeCell="J23" sqref="J23"/>
    </sheetView>
  </sheetViews>
  <sheetFormatPr defaultColWidth="9.1796875" defaultRowHeight="14.5" x14ac:dyDescent="0.35"/>
  <cols>
    <col min="1" max="1" width="4.453125" style="2" customWidth="1"/>
    <col min="2" max="2" width="12.90625" style="2" customWidth="1"/>
    <col min="3" max="3" width="11.1796875" style="2" customWidth="1"/>
    <col min="4" max="4" width="12.453125" style="2" customWidth="1"/>
    <col min="5" max="5" width="10" style="2" customWidth="1"/>
    <col min="6" max="6" width="11.7265625" style="2" customWidth="1"/>
    <col min="7" max="7" width="12.36328125" style="2" customWidth="1"/>
    <col min="8" max="8" width="26.54296875" style="2" customWidth="1"/>
    <col min="9" max="9" width="25.7265625" style="2" customWidth="1"/>
    <col min="10" max="10" width="15.7265625" style="2" customWidth="1"/>
    <col min="11" max="11" width="11.81640625" style="2" bestFit="1" customWidth="1"/>
    <col min="12" max="12" width="15.54296875" style="2" bestFit="1" customWidth="1"/>
    <col min="13" max="13" width="11.7265625" style="2" bestFit="1" customWidth="1"/>
    <col min="14" max="14" width="40" style="2" bestFit="1" customWidth="1"/>
    <col min="15" max="15" width="15.453125" style="2" bestFit="1" customWidth="1"/>
    <col min="16" max="16" width="15.81640625" style="2" customWidth="1"/>
    <col min="17" max="17" width="13.453125" style="2" customWidth="1"/>
    <col min="18" max="21" width="14.7265625" style="2" customWidth="1"/>
    <col min="22" max="22" width="16.6328125" style="2" bestFit="1" customWidth="1"/>
    <col min="23" max="23" width="17.54296875" style="2" customWidth="1"/>
    <col min="24" max="24" width="11.81640625" style="2" customWidth="1"/>
    <col min="25" max="25" width="12.7265625" style="2" customWidth="1"/>
    <col min="26" max="26" width="11.90625" style="2" customWidth="1"/>
    <col min="27" max="16384" width="9.1796875" style="2"/>
  </cols>
  <sheetData>
    <row r="1" spans="1:28" x14ac:dyDescent="0.35">
      <c r="A1" s="40"/>
      <c r="B1" s="1" t="s">
        <v>52</v>
      </c>
      <c r="C1" s="1"/>
      <c r="D1" s="1"/>
      <c r="E1" s="1"/>
      <c r="F1" s="1"/>
      <c r="G1" s="59" t="s">
        <v>45</v>
      </c>
      <c r="H1" s="59"/>
      <c r="I1" s="59"/>
      <c r="J1" s="59"/>
      <c r="K1" s="59"/>
      <c r="L1" s="59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8" x14ac:dyDescent="0.35">
      <c r="A2" s="36"/>
      <c r="B2" s="1" t="s">
        <v>48</v>
      </c>
      <c r="C2" s="1"/>
      <c r="D2" s="1"/>
      <c r="E2" s="1"/>
      <c r="F2" s="1"/>
      <c r="G2" s="60"/>
      <c r="H2" s="60"/>
      <c r="I2" s="60"/>
      <c r="J2" s="60"/>
      <c r="K2" s="60"/>
      <c r="L2" s="60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8" ht="15.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8" ht="15.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W4" s="76" t="s">
        <v>31</v>
      </c>
      <c r="X4" s="76"/>
      <c r="Y4" s="76"/>
      <c r="Z4" s="76"/>
      <c r="AA4" s="76"/>
      <c r="AB4" s="76"/>
    </row>
    <row r="5" spans="1:28" s="15" customFormat="1" ht="41" x14ac:dyDescent="0.35">
      <c r="A5" s="18" t="s">
        <v>20</v>
      </c>
      <c r="B5" s="19" t="s">
        <v>21</v>
      </c>
      <c r="C5" s="19" t="s">
        <v>22</v>
      </c>
      <c r="D5" s="19" t="s">
        <v>37</v>
      </c>
      <c r="E5" s="20" t="s">
        <v>2</v>
      </c>
      <c r="F5" s="20" t="s">
        <v>3</v>
      </c>
      <c r="G5" s="20" t="s">
        <v>47</v>
      </c>
      <c r="H5" s="20" t="s">
        <v>23</v>
      </c>
      <c r="I5" s="19" t="s">
        <v>24</v>
      </c>
      <c r="J5" s="18" t="s">
        <v>25</v>
      </c>
      <c r="K5" s="20" t="s">
        <v>4</v>
      </c>
      <c r="L5" s="20" t="s">
        <v>5</v>
      </c>
      <c r="M5" s="20" t="s">
        <v>6</v>
      </c>
      <c r="N5" s="18" t="s">
        <v>26</v>
      </c>
      <c r="O5" s="18" t="s">
        <v>27</v>
      </c>
      <c r="P5" s="19" t="s">
        <v>28</v>
      </c>
      <c r="Q5" s="19" t="s">
        <v>40</v>
      </c>
      <c r="R5" s="19" t="s">
        <v>30</v>
      </c>
      <c r="S5" s="19" t="s">
        <v>14</v>
      </c>
      <c r="T5" s="19" t="s">
        <v>15</v>
      </c>
      <c r="U5" s="19" t="s">
        <v>39</v>
      </c>
      <c r="V5" s="18" t="s">
        <v>50</v>
      </c>
      <c r="W5" s="21" t="s">
        <v>32</v>
      </c>
      <c r="X5" s="21" t="s">
        <v>33</v>
      </c>
      <c r="Y5" s="21" t="s">
        <v>34</v>
      </c>
      <c r="Z5" s="21" t="s">
        <v>38</v>
      </c>
      <c r="AA5" s="21" t="s">
        <v>35</v>
      </c>
      <c r="AB5" s="21" t="s">
        <v>36</v>
      </c>
    </row>
    <row r="6" spans="1:28" s="6" customFormat="1" x14ac:dyDescent="0.35">
      <c r="A6" s="3">
        <v>1</v>
      </c>
      <c r="B6" s="3"/>
      <c r="C6" s="34"/>
      <c r="D6" s="34"/>
      <c r="E6" s="41" t="e">
        <f>VLOOKUP(C6,Instrucciones!$AJ$33:$AK$38,2,0)</f>
        <v>#N/A</v>
      </c>
      <c r="F6" s="3"/>
      <c r="G6" s="42" t="e">
        <f>Table167[[#This Row],[Peso Tara KGS]]+Table167[[#This Row],[Peso Neto KGS]]</f>
        <v>#N/A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5"/>
      <c r="X6" s="5"/>
      <c r="Y6" s="5"/>
      <c r="Z6" s="5"/>
      <c r="AA6" s="5"/>
      <c r="AB6" s="5"/>
    </row>
    <row r="7" spans="1:28" s="6" customFormat="1" x14ac:dyDescent="0.35">
      <c r="A7" s="3">
        <v>2</v>
      </c>
      <c r="B7" s="3"/>
      <c r="C7" s="34"/>
      <c r="D7" s="34"/>
      <c r="E7" s="42" t="e">
        <f>VLOOKUP(C7,Instrucciones!$AJ$33:$AK$38,2,0)</f>
        <v>#N/A</v>
      </c>
      <c r="F7" s="3"/>
      <c r="G7" s="42" t="e">
        <f>Table167[[#This Row],[Peso Tara KGS]]+Table167[[#This Row],[Peso Neto KGS]]</f>
        <v>#N/A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7"/>
      <c r="X7" s="7"/>
      <c r="Y7" s="7"/>
      <c r="Z7" s="7"/>
      <c r="AA7" s="7"/>
      <c r="AB7" s="7"/>
    </row>
    <row r="8" spans="1:28" s="6" customFormat="1" x14ac:dyDescent="0.35">
      <c r="A8" s="3">
        <v>3</v>
      </c>
      <c r="B8" s="3"/>
      <c r="C8" s="34"/>
      <c r="D8" s="34"/>
      <c r="E8" s="42" t="e">
        <f>VLOOKUP(C8,Instrucciones!$AJ$33:$AK$38,2,0)</f>
        <v>#N/A</v>
      </c>
      <c r="F8" s="3"/>
      <c r="G8" s="42" t="e">
        <f>Table167[[#This Row],[Peso Tara KGS]]+Table167[[#This Row],[Peso Neto KGS]]</f>
        <v>#N/A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7"/>
      <c r="X8" s="7"/>
      <c r="Y8" s="7"/>
      <c r="Z8" s="7"/>
      <c r="AA8" s="7"/>
      <c r="AB8" s="7"/>
    </row>
    <row r="9" spans="1:28" s="6" customFormat="1" x14ac:dyDescent="0.35">
      <c r="A9" s="3">
        <v>4</v>
      </c>
      <c r="B9" s="3"/>
      <c r="C9" s="34"/>
      <c r="D9" s="35"/>
      <c r="E9" s="42" t="e">
        <f>VLOOKUP(C9,Instrucciones!$AJ$33:$AK$38,2,0)</f>
        <v>#N/A</v>
      </c>
      <c r="F9" s="3"/>
      <c r="G9" s="42" t="e">
        <f>Table167[[#This Row],[Peso Tara KGS]]+Table167[[#This Row],[Peso Neto KGS]]</f>
        <v>#N/A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4"/>
      <c r="W9" s="7"/>
      <c r="X9" s="7"/>
      <c r="Y9" s="7"/>
      <c r="Z9" s="7"/>
      <c r="AA9" s="7"/>
      <c r="AB9" s="7"/>
    </row>
    <row r="10" spans="1:28" s="6" customFormat="1" x14ac:dyDescent="0.35">
      <c r="A10" s="3">
        <v>5</v>
      </c>
      <c r="B10" s="3"/>
      <c r="C10" s="34"/>
      <c r="D10" s="34"/>
      <c r="E10" s="42" t="e">
        <f>VLOOKUP(C10,Instrucciones!$AJ$33:$AK$38,2,0)</f>
        <v>#N/A</v>
      </c>
      <c r="F10" s="3"/>
      <c r="G10" s="42" t="e">
        <f>Table167[[#This Row],[Peso Tara KGS]]+Table167[[#This Row],[Peso Neto KGS]]</f>
        <v>#N/A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4"/>
      <c r="W10" s="7"/>
      <c r="X10" s="7"/>
      <c r="Y10" s="7"/>
      <c r="Z10" s="7"/>
      <c r="AA10" s="7"/>
      <c r="AB10" s="7"/>
    </row>
    <row r="11" spans="1:28" s="6" customFormat="1" x14ac:dyDescent="0.35">
      <c r="A11" s="3">
        <v>6</v>
      </c>
      <c r="B11" s="3"/>
      <c r="C11" s="34"/>
      <c r="D11" s="34"/>
      <c r="E11" s="42" t="e">
        <f>VLOOKUP(C11,Instrucciones!$AJ$33:$AK$38,2,0)</f>
        <v>#N/A</v>
      </c>
      <c r="F11" s="3"/>
      <c r="G11" s="42" t="e">
        <f>Table167[[#This Row],[Peso Tara KGS]]+Table167[[#This Row],[Peso Neto KGS]]</f>
        <v>#N/A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4"/>
      <c r="W11" s="7"/>
      <c r="X11" s="7"/>
      <c r="Y11" s="7"/>
      <c r="Z11" s="7"/>
      <c r="AA11" s="7"/>
      <c r="AB11" s="7"/>
    </row>
    <row r="12" spans="1:28" s="6" customFormat="1" x14ac:dyDescent="0.35">
      <c r="A12" s="3">
        <v>7</v>
      </c>
      <c r="B12" s="3"/>
      <c r="C12" s="34"/>
      <c r="D12" s="34"/>
      <c r="E12" s="42" t="e">
        <f>VLOOKUP(C12,Instrucciones!$AJ$33:$AK$38,2,0)</f>
        <v>#N/A</v>
      </c>
      <c r="F12" s="3"/>
      <c r="G12" s="42" t="e">
        <f>Table167[[#This Row],[Peso Tara KGS]]+Table167[[#This Row],[Peso Neto KGS]]</f>
        <v>#N/A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4"/>
      <c r="W12" s="7"/>
      <c r="X12" s="7"/>
      <c r="Y12" s="7"/>
      <c r="Z12" s="7"/>
      <c r="AA12" s="7"/>
      <c r="AB12" s="7"/>
    </row>
    <row r="13" spans="1:28" s="6" customFormat="1" x14ac:dyDescent="0.35">
      <c r="A13" s="3">
        <v>8</v>
      </c>
      <c r="B13" s="3"/>
      <c r="C13" s="34"/>
      <c r="D13" s="34"/>
      <c r="E13" s="42" t="e">
        <f>VLOOKUP(C13,Instrucciones!$AJ$33:$AK$38,2,0)</f>
        <v>#N/A</v>
      </c>
      <c r="F13" s="3"/>
      <c r="G13" s="42" t="e">
        <f>Table167[[#This Row],[Peso Tara KGS]]+Table167[[#This Row],[Peso Neto KGS]]</f>
        <v>#N/A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4"/>
      <c r="W13" s="8"/>
      <c r="X13" s="8"/>
      <c r="Y13" s="8"/>
      <c r="Z13" s="8"/>
      <c r="AA13" s="8"/>
      <c r="AB13" s="8"/>
    </row>
    <row r="14" spans="1:28" s="6" customFormat="1" x14ac:dyDescent="0.35">
      <c r="A14" s="3">
        <v>9</v>
      </c>
      <c r="B14" s="3"/>
      <c r="C14" s="34"/>
      <c r="D14" s="34"/>
      <c r="E14" s="42" t="e">
        <f>VLOOKUP(C14,Instrucciones!$AJ$33:$AK$38,2,0)</f>
        <v>#N/A</v>
      </c>
      <c r="F14" s="3"/>
      <c r="G14" s="42" t="e">
        <f>E14+F14</f>
        <v>#N/A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4"/>
      <c r="W14" s="4"/>
      <c r="X14" s="4"/>
      <c r="Y14" s="4"/>
      <c r="Z14" s="4"/>
      <c r="AA14" s="4"/>
      <c r="AB14" s="4"/>
    </row>
    <row r="15" spans="1:28" s="6" customFormat="1" x14ac:dyDescent="0.35">
      <c r="A15" s="3">
        <v>10</v>
      </c>
      <c r="B15" s="3"/>
      <c r="C15" s="34"/>
      <c r="D15" s="34"/>
      <c r="E15" s="42" t="e">
        <f>VLOOKUP(C15,Instrucciones!$AJ$33:$AK$38,2,0)</f>
        <v>#N/A</v>
      </c>
      <c r="F15" s="3"/>
      <c r="G15" s="42" t="e">
        <f t="shared" ref="G15:G25" si="0">E15+F15</f>
        <v>#N/A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4"/>
      <c r="W15" s="4"/>
      <c r="X15" s="4"/>
      <c r="Y15" s="4"/>
      <c r="Z15" s="4"/>
      <c r="AA15" s="4"/>
      <c r="AB15" s="4"/>
    </row>
    <row r="16" spans="1:28" s="6" customFormat="1" x14ac:dyDescent="0.35">
      <c r="A16" s="3">
        <v>11</v>
      </c>
      <c r="B16" s="3"/>
      <c r="C16" s="34"/>
      <c r="D16" s="34"/>
      <c r="E16" s="42" t="e">
        <f>VLOOKUP(C16,Instrucciones!$AJ$33:$AK$38,2,0)</f>
        <v>#N/A</v>
      </c>
      <c r="F16" s="3"/>
      <c r="G16" s="42" t="e">
        <f t="shared" si="0"/>
        <v>#N/A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  <c r="W16" s="4"/>
      <c r="X16" s="4"/>
      <c r="Y16" s="4"/>
      <c r="Z16" s="4"/>
      <c r="AA16" s="4"/>
      <c r="AB16" s="4"/>
    </row>
    <row r="17" spans="1:28" s="6" customFormat="1" x14ac:dyDescent="0.35">
      <c r="A17" s="3">
        <v>12</v>
      </c>
      <c r="B17" s="3"/>
      <c r="C17" s="34"/>
      <c r="D17" s="34"/>
      <c r="E17" s="42" t="e">
        <f>VLOOKUP(C17,Instrucciones!$AJ$33:$AK$38,2,0)</f>
        <v>#N/A</v>
      </c>
      <c r="F17" s="3"/>
      <c r="G17" s="42" t="e">
        <f t="shared" si="0"/>
        <v>#N/A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4"/>
      <c r="X17" s="4"/>
      <c r="Y17" s="4"/>
      <c r="Z17" s="4"/>
      <c r="AA17" s="4"/>
      <c r="AB17" s="4"/>
    </row>
    <row r="18" spans="1:28" s="6" customFormat="1" x14ac:dyDescent="0.35">
      <c r="A18" s="3">
        <v>13</v>
      </c>
      <c r="B18" s="3"/>
      <c r="C18" s="34"/>
      <c r="D18" s="34"/>
      <c r="E18" s="42" t="e">
        <f>VLOOKUP(C18,Instrucciones!$AJ$33:$AK$38,2,0)</f>
        <v>#N/A</v>
      </c>
      <c r="F18" s="3"/>
      <c r="G18" s="42" t="e">
        <f t="shared" si="0"/>
        <v>#N/A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  <c r="Y18" s="4"/>
      <c r="Z18" s="4"/>
      <c r="AA18" s="4"/>
      <c r="AB18" s="4"/>
    </row>
    <row r="19" spans="1:28" s="6" customFormat="1" x14ac:dyDescent="0.35">
      <c r="A19" s="3">
        <v>14</v>
      </c>
      <c r="B19" s="3"/>
      <c r="C19" s="34"/>
      <c r="D19" s="34"/>
      <c r="E19" s="42" t="e">
        <f>VLOOKUP(C19,Instrucciones!$AJ$33:$AK$38,2,0)</f>
        <v>#N/A</v>
      </c>
      <c r="F19" s="3"/>
      <c r="G19" s="42" t="e">
        <f t="shared" si="0"/>
        <v>#N/A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4"/>
      <c r="W19" s="4"/>
      <c r="X19" s="4"/>
      <c r="Y19" s="4"/>
      <c r="Z19" s="4"/>
      <c r="AA19" s="4"/>
      <c r="AB19" s="4"/>
    </row>
    <row r="20" spans="1:28" s="6" customFormat="1" x14ac:dyDescent="0.35">
      <c r="A20" s="3">
        <v>15</v>
      </c>
      <c r="B20" s="3"/>
      <c r="C20" s="34"/>
      <c r="D20" s="34"/>
      <c r="E20" s="42" t="e">
        <f>VLOOKUP(C20,Instrucciones!$AJ$33:$AK$38,2,0)</f>
        <v>#N/A</v>
      </c>
      <c r="F20" s="3"/>
      <c r="G20" s="42" t="e">
        <f t="shared" si="0"/>
        <v>#N/A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4"/>
      <c r="W20" s="4"/>
      <c r="X20" s="4"/>
      <c r="Y20" s="4"/>
      <c r="Z20" s="4"/>
      <c r="AA20" s="4"/>
      <c r="AB20" s="4"/>
    </row>
    <row r="21" spans="1:28" s="6" customFormat="1" x14ac:dyDescent="0.35">
      <c r="A21" s="3">
        <v>16</v>
      </c>
      <c r="B21" s="3"/>
      <c r="C21" s="34"/>
      <c r="D21" s="34"/>
      <c r="E21" s="42" t="e">
        <f>VLOOKUP(C21,Instrucciones!$AJ$33:$AK$38,2,0)</f>
        <v>#N/A</v>
      </c>
      <c r="F21" s="3"/>
      <c r="G21" s="42" t="e">
        <f t="shared" si="0"/>
        <v>#N/A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/>
      <c r="W21" s="4"/>
      <c r="X21" s="4"/>
      <c r="Y21" s="4"/>
      <c r="Z21" s="4"/>
      <c r="AA21" s="4"/>
      <c r="AB21" s="4"/>
    </row>
    <row r="22" spans="1:28" s="6" customFormat="1" x14ac:dyDescent="0.35">
      <c r="A22" s="3">
        <v>17</v>
      </c>
      <c r="B22" s="3"/>
      <c r="C22" s="34"/>
      <c r="D22" s="34"/>
      <c r="E22" s="42" t="e">
        <f>VLOOKUP(C22,Instrucciones!$AJ$33:$AK$38,2,0)</f>
        <v>#N/A</v>
      </c>
      <c r="F22" s="3"/>
      <c r="G22" s="42" t="e">
        <f t="shared" si="0"/>
        <v>#N/A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  <c r="W22" s="4"/>
      <c r="X22" s="4"/>
      <c r="Y22" s="4"/>
      <c r="Z22" s="4"/>
      <c r="AA22" s="4"/>
      <c r="AB22" s="4"/>
    </row>
    <row r="23" spans="1:28" s="6" customFormat="1" x14ac:dyDescent="0.35">
      <c r="A23" s="3">
        <v>18</v>
      </c>
      <c r="B23" s="3"/>
      <c r="C23" s="34"/>
      <c r="D23" s="34"/>
      <c r="E23" s="42" t="e">
        <f>VLOOKUP(C23,Instrucciones!$AJ$33:$AK$38,2,0)</f>
        <v>#N/A</v>
      </c>
      <c r="F23" s="3"/>
      <c r="G23" s="42" t="e">
        <f t="shared" si="0"/>
        <v>#N/A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/>
      <c r="W23" s="4"/>
      <c r="X23" s="4"/>
      <c r="Y23" s="4"/>
      <c r="Z23" s="4"/>
      <c r="AA23" s="4"/>
      <c r="AB23" s="4"/>
    </row>
    <row r="24" spans="1:28" s="6" customFormat="1" x14ac:dyDescent="0.35">
      <c r="A24" s="3">
        <v>19</v>
      </c>
      <c r="B24" s="3"/>
      <c r="C24" s="34"/>
      <c r="D24" s="34"/>
      <c r="E24" s="42" t="e">
        <f>VLOOKUP(C24,Instrucciones!$AJ$33:$AK$38,2,0)</f>
        <v>#N/A</v>
      </c>
      <c r="F24" s="3"/>
      <c r="G24" s="42" t="e">
        <f t="shared" si="0"/>
        <v>#N/A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/>
      <c r="W24" s="4"/>
      <c r="X24" s="4"/>
      <c r="Y24" s="4"/>
      <c r="Z24" s="4"/>
      <c r="AA24" s="4"/>
      <c r="AB24" s="4"/>
    </row>
    <row r="25" spans="1:28" s="6" customFormat="1" x14ac:dyDescent="0.35">
      <c r="A25" s="3">
        <v>20</v>
      </c>
      <c r="B25" s="3"/>
      <c r="C25" s="34"/>
      <c r="D25" s="34"/>
      <c r="E25" s="42" t="e">
        <f>VLOOKUP(C25,Instrucciones!$AJ$33:$AK$38,2,0)</f>
        <v>#N/A</v>
      </c>
      <c r="F25" s="3"/>
      <c r="G25" s="42" t="e">
        <f t="shared" si="0"/>
        <v>#N/A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/>
      <c r="W25" s="4"/>
      <c r="X25" s="4"/>
      <c r="Y25" s="4"/>
      <c r="Z25" s="4"/>
      <c r="AA25" s="4"/>
      <c r="AB25" s="4"/>
    </row>
    <row r="27" spans="1:28" x14ac:dyDescent="0.35">
      <c r="G27" s="79" t="s">
        <v>54</v>
      </c>
      <c r="H27" s="80"/>
      <c r="I27" s="34"/>
    </row>
    <row r="28" spans="1:28" x14ac:dyDescent="0.35">
      <c r="G28" s="81" t="s">
        <v>76</v>
      </c>
      <c r="H28" s="81"/>
      <c r="I28" s="67"/>
    </row>
    <row r="29" spans="1:28" x14ac:dyDescent="0.35">
      <c r="G29" s="81"/>
      <c r="H29" s="81"/>
      <c r="I29" s="67"/>
    </row>
    <row r="30" spans="1:28" x14ac:dyDescent="0.35">
      <c r="G30" s="81"/>
      <c r="H30" s="81"/>
      <c r="I30" s="67"/>
    </row>
    <row r="31" spans="1:28" x14ac:dyDescent="0.35">
      <c r="G31" s="81"/>
      <c r="H31" s="81"/>
      <c r="I31" s="67"/>
    </row>
    <row r="33" spans="5:9" s="16" customFormat="1" ht="102.5" customHeight="1" x14ac:dyDescent="0.35">
      <c r="F33" s="2"/>
      <c r="G33" s="77" t="s">
        <v>49</v>
      </c>
      <c r="H33" s="78"/>
      <c r="I33" s="17"/>
    </row>
    <row r="35" spans="5:9" x14ac:dyDescent="0.35">
      <c r="E35" s="16"/>
    </row>
  </sheetData>
  <protectedRanges>
    <protectedRange sqref="G1:G26 G32:G1048576 E1:E1048576" name="Range2"/>
    <protectedRange algorithmName="SHA-512" hashValue="oz5grU8gXQ8u5mfDzD3trKpcz8PEBOBkiVKpzK0Nhe8IEErxBmwdCVCcugQG56kxOirqDL9n2GwDKEvG3jJz2g==" saltValue="vT5UpArOT6/gjiETIJ8aJg==" spinCount="100000" sqref="I1:I2 H33 F33 E34:E1048576 G1:G26 G34:G1048576 G32 E3:E32" name="Range1"/>
    <protectedRange algorithmName="SHA-512" hashValue="oz5grU8gXQ8u5mfDzD3trKpcz8PEBOBkiVKpzK0Nhe8IEErxBmwdCVCcugQG56kxOirqDL9n2GwDKEvG3jJz2g==" saltValue="vT5UpArOT6/gjiETIJ8aJg==" spinCount="100000" sqref="G27:G28 G30:G31" name="Range1_1"/>
  </protectedRanges>
  <mergeCells count="6">
    <mergeCell ref="G1:L2"/>
    <mergeCell ref="W4:AB4"/>
    <mergeCell ref="G33:H33"/>
    <mergeCell ref="G27:H27"/>
    <mergeCell ref="G28:H31"/>
    <mergeCell ref="I28:I31"/>
  </mergeCells>
  <conditionalFormatting sqref="B5">
    <cfRule type="duplicateValues" dxfId="3" priority="1"/>
  </conditionalFormatting>
  <conditionalFormatting sqref="B26:B1048576">
    <cfRule type="duplicateValues" dxfId="2" priority="2"/>
  </conditionalFormatting>
  <pageMargins left="0.75" right="0.75" top="0.75" bottom="0.5" header="0.5" footer="0.75"/>
  <pageSetup orientation="portrait" r:id="rId1"/>
  <headerFooter>
    <oddFooter>&amp;L&amp;1#&amp;"Calibri"&amp;10&amp;K000000Classification: Public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Title="Solo puede indicar Si o No" error="Solo puede indicar Si o No" xr:uid="{4104F14B-E176-4FA7-9EAF-049360291DC5}">
          <x14:formula1>
            <xm:f>Instrucciones!$AM$34:$AM$35</xm:f>
          </x14:formula1>
          <xm:sqref>D6:D25</xm:sqref>
        </x14:dataValidation>
        <x14:dataValidation type="list" errorStyle="warning" allowBlank="1" showInputMessage="1" showErrorMessage="1" error="Indique tamano de equipo correcto" xr:uid="{B41A5327-6D0E-495A-B9BC-9821EB7ABFED}">
          <x14:formula1>
            <xm:f>Instrucciones!$AJ$34:$AJ$38</xm:f>
          </x14:formula1>
          <xm:sqref>C6:C25</xm:sqref>
        </x14:dataValidation>
        <x14:dataValidation type="list" allowBlank="1" showInputMessage="1" showErrorMessage="1" xr:uid="{3BD59D73-D692-47AB-97F7-7353A90664A0}">
          <x14:formula1>
            <xm:f>Instrucciones!$AM$34:$AM$35</xm:f>
          </x14:formula1>
          <xm:sqref>I27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0C1E9-C008-4CA6-B832-DD494C6AE0C6}">
  <sheetPr>
    <tabColor rgb="FF92D050"/>
  </sheetPr>
  <dimension ref="A1:Y35"/>
  <sheetViews>
    <sheetView zoomScale="97" zoomScaleNormal="100" workbookViewId="0">
      <pane ySplit="5" topLeftCell="A6" activePane="bottomLeft" state="frozen"/>
      <selection pane="bottomLeft" activeCell="L29" sqref="L29"/>
    </sheetView>
  </sheetViews>
  <sheetFormatPr defaultColWidth="9.1796875" defaultRowHeight="14.5" x14ac:dyDescent="0.35"/>
  <cols>
    <col min="1" max="1" width="4.453125" style="2" customWidth="1"/>
    <col min="2" max="2" width="12.90625" style="2" customWidth="1"/>
    <col min="3" max="3" width="11.1796875" style="2" customWidth="1"/>
    <col min="4" max="4" width="12.453125" style="2" customWidth="1"/>
    <col min="5" max="5" width="10" style="2" customWidth="1"/>
    <col min="6" max="6" width="11.7265625" style="2" customWidth="1"/>
    <col min="7" max="7" width="12.36328125" style="2" customWidth="1"/>
    <col min="8" max="8" width="26.54296875" style="2" customWidth="1"/>
    <col min="9" max="9" width="25.7265625" style="2" customWidth="1"/>
    <col min="10" max="10" width="15.7265625" style="2" customWidth="1"/>
    <col min="11" max="11" width="11.81640625" style="2" bestFit="1" customWidth="1"/>
    <col min="12" max="12" width="15.54296875" style="2" bestFit="1" customWidth="1"/>
    <col min="13" max="13" width="11.7265625" style="2" bestFit="1" customWidth="1"/>
    <col min="14" max="14" width="40" style="2" bestFit="1" customWidth="1"/>
    <col min="15" max="15" width="15.453125" style="2" bestFit="1" customWidth="1"/>
    <col min="16" max="16" width="15.81640625" style="2" customWidth="1"/>
    <col min="17" max="17" width="13.453125" style="2" customWidth="1"/>
    <col min="18" max="18" width="14.7265625" style="2" customWidth="1"/>
    <col min="19" max="19" width="16.6328125" style="2" bestFit="1" customWidth="1"/>
    <col min="20" max="20" width="17.54296875" style="2" customWidth="1"/>
    <col min="21" max="21" width="11.81640625" style="2" customWidth="1"/>
    <col min="22" max="22" width="12.7265625" style="2" customWidth="1"/>
    <col min="23" max="23" width="11.36328125" style="2" customWidth="1"/>
    <col min="24" max="16384" width="9.1796875" style="2"/>
  </cols>
  <sheetData>
    <row r="1" spans="1:25" x14ac:dyDescent="0.35">
      <c r="A1" s="43"/>
      <c r="B1" s="1" t="s">
        <v>52</v>
      </c>
      <c r="C1" s="1"/>
      <c r="D1" s="1"/>
      <c r="E1" s="1"/>
      <c r="F1" s="1"/>
      <c r="G1" s="59" t="s">
        <v>51</v>
      </c>
      <c r="H1" s="59"/>
      <c r="I1" s="59"/>
      <c r="J1" s="59"/>
      <c r="K1" s="59"/>
      <c r="L1" s="59"/>
      <c r="M1" s="1"/>
      <c r="N1" s="1"/>
      <c r="O1" s="1"/>
      <c r="P1" s="1"/>
      <c r="Q1" s="1"/>
      <c r="R1" s="1"/>
      <c r="S1" s="1"/>
      <c r="T1" s="1"/>
    </row>
    <row r="2" spans="1:25" x14ac:dyDescent="0.35">
      <c r="A2" s="36"/>
      <c r="B2" s="1" t="s">
        <v>48</v>
      </c>
      <c r="C2" s="1"/>
      <c r="D2" s="1"/>
      <c r="E2" s="1"/>
      <c r="F2" s="1"/>
      <c r="G2" s="60"/>
      <c r="H2" s="60"/>
      <c r="I2" s="60"/>
      <c r="J2" s="60"/>
      <c r="K2" s="60"/>
      <c r="L2" s="60"/>
      <c r="M2" s="1"/>
      <c r="N2" s="1"/>
      <c r="O2" s="1"/>
      <c r="P2" s="1"/>
      <c r="Q2" s="1"/>
      <c r="R2" s="1"/>
      <c r="S2" s="1"/>
      <c r="T2" s="1"/>
    </row>
    <row r="3" spans="1:25" ht="15.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5" ht="15.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T4" s="82" t="s">
        <v>31</v>
      </c>
      <c r="U4" s="82"/>
      <c r="V4" s="82"/>
      <c r="W4" s="82"/>
      <c r="X4" s="82"/>
      <c r="Y4" s="82"/>
    </row>
    <row r="5" spans="1:25" s="15" customFormat="1" ht="41" x14ac:dyDescent="0.35">
      <c r="A5" s="22" t="s">
        <v>20</v>
      </c>
      <c r="B5" s="23" t="s">
        <v>21</v>
      </c>
      <c r="C5" s="23" t="s">
        <v>22</v>
      </c>
      <c r="D5" s="23" t="s">
        <v>37</v>
      </c>
      <c r="E5" s="24" t="s">
        <v>2</v>
      </c>
      <c r="F5" s="24" t="s">
        <v>3</v>
      </c>
      <c r="G5" s="24" t="s">
        <v>47</v>
      </c>
      <c r="H5" s="24" t="s">
        <v>23</v>
      </c>
      <c r="I5" s="23" t="s">
        <v>24</v>
      </c>
      <c r="J5" s="22" t="s">
        <v>25</v>
      </c>
      <c r="K5" s="24" t="s">
        <v>4</v>
      </c>
      <c r="L5" s="24" t="s">
        <v>5</v>
      </c>
      <c r="M5" s="24" t="s">
        <v>6</v>
      </c>
      <c r="N5" s="22" t="s">
        <v>26</v>
      </c>
      <c r="O5" s="22" t="s">
        <v>27</v>
      </c>
      <c r="P5" s="23" t="s">
        <v>28</v>
      </c>
      <c r="Q5" s="23" t="s">
        <v>40</v>
      </c>
      <c r="R5" s="23" t="s">
        <v>30</v>
      </c>
      <c r="S5" s="25" t="s">
        <v>50</v>
      </c>
      <c r="T5" s="25" t="s">
        <v>32</v>
      </c>
      <c r="U5" s="25" t="s">
        <v>33</v>
      </c>
      <c r="V5" s="25" t="s">
        <v>34</v>
      </c>
      <c r="W5" s="23" t="s">
        <v>38</v>
      </c>
      <c r="X5" s="23" t="s">
        <v>35</v>
      </c>
      <c r="Y5" s="23" t="s">
        <v>36</v>
      </c>
    </row>
    <row r="6" spans="1:25" s="6" customFormat="1" x14ac:dyDescent="0.35">
      <c r="A6" s="3">
        <v>1</v>
      </c>
      <c r="B6" s="3"/>
      <c r="C6" s="34"/>
      <c r="D6" s="34"/>
      <c r="E6" s="44" t="e">
        <f>VLOOKUP(C6,Instrucciones!$AJ$33:$AK$38,2,0)</f>
        <v>#N/A</v>
      </c>
      <c r="F6" s="3"/>
      <c r="G6" s="45" t="e">
        <f>Table1678[[#This Row],[Peso Tara KGS]]+Table1678[[#This Row],[Peso Neto KGS]]</f>
        <v>#N/A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5"/>
      <c r="U6" s="5"/>
      <c r="V6" s="5"/>
      <c r="W6" s="5"/>
      <c r="X6" s="5"/>
      <c r="Y6" s="5"/>
    </row>
    <row r="7" spans="1:25" s="6" customFormat="1" x14ac:dyDescent="0.35">
      <c r="A7" s="3">
        <v>2</v>
      </c>
      <c r="B7" s="3"/>
      <c r="C7" s="34"/>
      <c r="D7" s="34"/>
      <c r="E7" s="45" t="e">
        <f>VLOOKUP(C7,Instrucciones!$AJ$33:$AK$38,2,0)</f>
        <v>#N/A</v>
      </c>
      <c r="F7" s="3"/>
      <c r="G7" s="45" t="e">
        <f>Table1678[[#This Row],[Peso Tara KGS]]+Table1678[[#This Row],[Peso Neto KGS]]</f>
        <v>#N/A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7"/>
      <c r="U7" s="7"/>
      <c r="V7" s="7"/>
      <c r="W7" s="7"/>
      <c r="X7" s="7"/>
      <c r="Y7" s="7"/>
    </row>
    <row r="8" spans="1:25" s="6" customFormat="1" x14ac:dyDescent="0.35">
      <c r="A8" s="3">
        <v>3</v>
      </c>
      <c r="B8" s="3"/>
      <c r="C8" s="34"/>
      <c r="D8" s="34"/>
      <c r="E8" s="45" t="e">
        <f>VLOOKUP(C8,Instrucciones!$AJ$33:$AK$38,2,0)</f>
        <v>#N/A</v>
      </c>
      <c r="F8" s="3"/>
      <c r="G8" s="45" t="e">
        <f>Table1678[[#This Row],[Peso Tara KGS]]+Table1678[[#This Row],[Peso Neto KGS]]</f>
        <v>#N/A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7"/>
      <c r="U8" s="7"/>
      <c r="V8" s="7"/>
      <c r="W8" s="7"/>
      <c r="X8" s="7"/>
      <c r="Y8" s="7"/>
    </row>
    <row r="9" spans="1:25" s="6" customFormat="1" x14ac:dyDescent="0.35">
      <c r="A9" s="3">
        <v>4</v>
      </c>
      <c r="B9" s="3"/>
      <c r="C9" s="34"/>
      <c r="D9" s="35"/>
      <c r="E9" s="45" t="e">
        <f>VLOOKUP(C9,Instrucciones!$AJ$33:$AK$38,2,0)</f>
        <v>#N/A</v>
      </c>
      <c r="F9" s="3"/>
      <c r="G9" s="45" t="e">
        <f>Table1678[[#This Row],[Peso Tara KGS]]+Table1678[[#This Row],[Peso Neto KGS]]</f>
        <v>#N/A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7"/>
      <c r="U9" s="7"/>
      <c r="V9" s="7"/>
      <c r="W9" s="7"/>
      <c r="X9" s="7"/>
      <c r="Y9" s="7"/>
    </row>
    <row r="10" spans="1:25" s="6" customFormat="1" x14ac:dyDescent="0.35">
      <c r="A10" s="3">
        <v>5</v>
      </c>
      <c r="B10" s="3"/>
      <c r="C10" s="34"/>
      <c r="D10" s="34"/>
      <c r="E10" s="45" t="e">
        <f>VLOOKUP(C10,Instrucciones!$AJ$33:$AK$38,2,0)</f>
        <v>#N/A</v>
      </c>
      <c r="F10" s="3"/>
      <c r="G10" s="45" t="e">
        <f>Table1678[[#This Row],[Peso Tara KGS]]+Table1678[[#This Row],[Peso Neto KGS]]</f>
        <v>#N/A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7"/>
      <c r="U10" s="7"/>
      <c r="V10" s="7"/>
      <c r="W10" s="7"/>
      <c r="X10" s="7"/>
      <c r="Y10" s="7"/>
    </row>
    <row r="11" spans="1:25" s="6" customFormat="1" x14ac:dyDescent="0.35">
      <c r="A11" s="3">
        <v>6</v>
      </c>
      <c r="B11" s="3"/>
      <c r="C11" s="34"/>
      <c r="D11" s="34"/>
      <c r="E11" s="45" t="e">
        <f>VLOOKUP(C11,Instrucciones!$AJ$33:$AK$38,2,0)</f>
        <v>#N/A</v>
      </c>
      <c r="F11" s="3"/>
      <c r="G11" s="45" t="e">
        <f>Table1678[[#This Row],[Peso Tara KGS]]+Table1678[[#This Row],[Peso Neto KGS]]</f>
        <v>#N/A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7"/>
      <c r="U11" s="7"/>
      <c r="V11" s="7"/>
      <c r="W11" s="7"/>
      <c r="X11" s="7"/>
      <c r="Y11" s="7"/>
    </row>
    <row r="12" spans="1:25" s="6" customFormat="1" x14ac:dyDescent="0.35">
      <c r="A12" s="3">
        <v>7</v>
      </c>
      <c r="B12" s="3"/>
      <c r="C12" s="34"/>
      <c r="D12" s="34"/>
      <c r="E12" s="45" t="e">
        <f>VLOOKUP(C12,Instrucciones!$AJ$33:$AK$38,2,0)</f>
        <v>#N/A</v>
      </c>
      <c r="F12" s="3"/>
      <c r="G12" s="45" t="e">
        <f>Table1678[[#This Row],[Peso Tara KGS]]+Table1678[[#This Row],[Peso Neto KGS]]</f>
        <v>#N/A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7"/>
      <c r="U12" s="7"/>
      <c r="V12" s="7"/>
      <c r="W12" s="7"/>
      <c r="X12" s="7"/>
      <c r="Y12" s="7"/>
    </row>
    <row r="13" spans="1:25" s="6" customFormat="1" x14ac:dyDescent="0.35">
      <c r="A13" s="3">
        <v>8</v>
      </c>
      <c r="B13" s="3"/>
      <c r="C13" s="34"/>
      <c r="D13" s="34"/>
      <c r="E13" s="45" t="e">
        <f>VLOOKUP(C13,Instrucciones!$AJ$33:$AK$38,2,0)</f>
        <v>#N/A</v>
      </c>
      <c r="F13" s="3"/>
      <c r="G13" s="45" t="e">
        <f>Table1678[[#This Row],[Peso Tara KGS]]+Table1678[[#This Row],[Peso Neto KGS]]</f>
        <v>#N/A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8"/>
      <c r="U13" s="8"/>
      <c r="V13" s="8"/>
      <c r="W13" s="8"/>
      <c r="X13" s="8"/>
      <c r="Y13" s="8"/>
    </row>
    <row r="14" spans="1:25" s="6" customFormat="1" x14ac:dyDescent="0.35">
      <c r="A14" s="3">
        <v>9</v>
      </c>
      <c r="B14" s="3"/>
      <c r="C14" s="34"/>
      <c r="D14" s="34"/>
      <c r="E14" s="45" t="e">
        <f>VLOOKUP(C14,Instrucciones!$AJ$33:$AK$38,2,0)</f>
        <v>#N/A</v>
      </c>
      <c r="F14" s="3"/>
      <c r="G14" s="45" t="e">
        <f>E14+F14</f>
        <v>#N/A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</row>
    <row r="15" spans="1:25" s="6" customFormat="1" x14ac:dyDescent="0.35">
      <c r="A15" s="3">
        <v>10</v>
      </c>
      <c r="B15" s="3"/>
      <c r="C15" s="34"/>
      <c r="D15" s="34"/>
      <c r="E15" s="45" t="e">
        <f>VLOOKUP(C15,Instrucciones!$AJ$33:$AK$38,2,0)</f>
        <v>#N/A</v>
      </c>
      <c r="F15" s="3"/>
      <c r="G15" s="45" t="e">
        <f t="shared" ref="G15:G25" si="0">E15+F15</f>
        <v>#N/A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</row>
    <row r="16" spans="1:25" s="6" customFormat="1" x14ac:dyDescent="0.35">
      <c r="A16" s="3">
        <v>11</v>
      </c>
      <c r="B16" s="3"/>
      <c r="C16" s="34"/>
      <c r="D16" s="34"/>
      <c r="E16" s="45" t="e">
        <f>VLOOKUP(C16,Instrucciones!$AJ$33:$AK$38,2,0)</f>
        <v>#N/A</v>
      </c>
      <c r="F16" s="3"/>
      <c r="G16" s="45" t="e">
        <f t="shared" si="0"/>
        <v>#N/A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</row>
    <row r="17" spans="1:25" s="6" customFormat="1" x14ac:dyDescent="0.35">
      <c r="A17" s="3">
        <v>12</v>
      </c>
      <c r="B17" s="3"/>
      <c r="C17" s="34"/>
      <c r="D17" s="34"/>
      <c r="E17" s="45" t="e">
        <f>VLOOKUP(C17,Instrucciones!$AJ$33:$AK$38,2,0)</f>
        <v>#N/A</v>
      </c>
      <c r="F17" s="3"/>
      <c r="G17" s="45" t="e">
        <f t="shared" si="0"/>
        <v>#N/A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</row>
    <row r="18" spans="1:25" s="6" customFormat="1" x14ac:dyDescent="0.35">
      <c r="A18" s="3">
        <v>13</v>
      </c>
      <c r="B18" s="3"/>
      <c r="C18" s="34"/>
      <c r="D18" s="34"/>
      <c r="E18" s="45" t="e">
        <f>VLOOKUP(C18,Instrucciones!$AJ$33:$AK$38,2,0)</f>
        <v>#N/A</v>
      </c>
      <c r="F18" s="3"/>
      <c r="G18" s="45" t="e">
        <f t="shared" si="0"/>
        <v>#N/A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</row>
    <row r="19" spans="1:25" s="6" customFormat="1" x14ac:dyDescent="0.35">
      <c r="A19" s="3">
        <v>14</v>
      </c>
      <c r="B19" s="3"/>
      <c r="C19" s="34"/>
      <c r="D19" s="34"/>
      <c r="E19" s="45" t="e">
        <f>VLOOKUP(C19,Instrucciones!$AJ$33:$AK$38,2,0)</f>
        <v>#N/A</v>
      </c>
      <c r="F19" s="3"/>
      <c r="G19" s="45" t="e">
        <f t="shared" si="0"/>
        <v>#N/A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</row>
    <row r="20" spans="1:25" s="6" customFormat="1" x14ac:dyDescent="0.35">
      <c r="A20" s="3">
        <v>15</v>
      </c>
      <c r="B20" s="3"/>
      <c r="C20" s="34"/>
      <c r="D20" s="34"/>
      <c r="E20" s="45" t="e">
        <f>VLOOKUP(C20,Instrucciones!$AJ$33:$AK$38,2,0)</f>
        <v>#N/A</v>
      </c>
      <c r="F20" s="3"/>
      <c r="G20" s="45" t="e">
        <f t="shared" si="0"/>
        <v>#N/A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</row>
    <row r="21" spans="1:25" s="6" customFormat="1" x14ac:dyDescent="0.35">
      <c r="A21" s="3">
        <v>16</v>
      </c>
      <c r="B21" s="3"/>
      <c r="C21" s="34"/>
      <c r="D21" s="34"/>
      <c r="E21" s="45" t="e">
        <f>VLOOKUP(C21,Instrucciones!$AJ$33:$AK$38,2,0)</f>
        <v>#N/A</v>
      </c>
      <c r="F21" s="3"/>
      <c r="G21" s="45" t="e">
        <f t="shared" si="0"/>
        <v>#N/A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</row>
    <row r="22" spans="1:25" s="6" customFormat="1" x14ac:dyDescent="0.35">
      <c r="A22" s="3">
        <v>17</v>
      </c>
      <c r="B22" s="3"/>
      <c r="C22" s="34"/>
      <c r="D22" s="34"/>
      <c r="E22" s="45" t="e">
        <f>VLOOKUP(C22,Instrucciones!$AJ$33:$AK$38,2,0)</f>
        <v>#N/A</v>
      </c>
      <c r="F22" s="3"/>
      <c r="G22" s="45" t="e">
        <f t="shared" si="0"/>
        <v>#N/A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4"/>
      <c r="V22" s="4"/>
      <c r="W22" s="4"/>
      <c r="X22" s="4"/>
      <c r="Y22" s="4"/>
    </row>
    <row r="23" spans="1:25" s="6" customFormat="1" x14ac:dyDescent="0.35">
      <c r="A23" s="3">
        <v>18</v>
      </c>
      <c r="B23" s="3"/>
      <c r="C23" s="34"/>
      <c r="D23" s="34"/>
      <c r="E23" s="45" t="e">
        <f>VLOOKUP(C23,Instrucciones!$AJ$33:$AK$38,2,0)</f>
        <v>#N/A</v>
      </c>
      <c r="F23" s="3"/>
      <c r="G23" s="45" t="e">
        <f t="shared" si="0"/>
        <v>#N/A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  <c r="T23" s="4"/>
      <c r="U23" s="4"/>
      <c r="V23" s="4"/>
      <c r="W23" s="4"/>
      <c r="X23" s="4"/>
      <c r="Y23" s="4"/>
    </row>
    <row r="24" spans="1:25" s="6" customFormat="1" x14ac:dyDescent="0.35">
      <c r="A24" s="3">
        <v>19</v>
      </c>
      <c r="B24" s="3"/>
      <c r="C24" s="34"/>
      <c r="D24" s="34"/>
      <c r="E24" s="45" t="e">
        <f>VLOOKUP(C24,Instrucciones!$AJ$33:$AK$38,2,0)</f>
        <v>#N/A</v>
      </c>
      <c r="F24" s="3"/>
      <c r="G24" s="45" t="e">
        <f t="shared" si="0"/>
        <v>#N/A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  <c r="T24" s="4"/>
      <c r="U24" s="4"/>
      <c r="V24" s="4"/>
      <c r="W24" s="4"/>
      <c r="X24" s="4"/>
      <c r="Y24" s="4"/>
    </row>
    <row r="25" spans="1:25" s="6" customFormat="1" x14ac:dyDescent="0.35">
      <c r="A25" s="3">
        <v>20</v>
      </c>
      <c r="B25" s="3"/>
      <c r="C25" s="34"/>
      <c r="D25" s="34"/>
      <c r="E25" s="45" t="e">
        <f>VLOOKUP(C25,Instrucciones!$AJ$33:$AK$38,2,0)</f>
        <v>#N/A</v>
      </c>
      <c r="F25" s="3"/>
      <c r="G25" s="45" t="e">
        <f t="shared" si="0"/>
        <v>#N/A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  <c r="T25" s="4"/>
      <c r="U25" s="4"/>
      <c r="V25" s="4"/>
      <c r="W25" s="4"/>
      <c r="X25" s="4"/>
      <c r="Y25" s="4"/>
    </row>
    <row r="27" spans="1:25" x14ac:dyDescent="0.35">
      <c r="G27" s="85" t="s">
        <v>54</v>
      </c>
      <c r="H27" s="86"/>
      <c r="I27" s="34"/>
    </row>
    <row r="28" spans="1:25" x14ac:dyDescent="0.35">
      <c r="G28" s="87" t="s">
        <v>77</v>
      </c>
      <c r="H28" s="87"/>
      <c r="I28" s="67"/>
    </row>
    <row r="29" spans="1:25" x14ac:dyDescent="0.35">
      <c r="G29" s="87"/>
      <c r="H29" s="87"/>
      <c r="I29" s="67"/>
    </row>
    <row r="30" spans="1:25" x14ac:dyDescent="0.35">
      <c r="G30" s="87"/>
      <c r="H30" s="87"/>
      <c r="I30" s="67"/>
    </row>
    <row r="31" spans="1:25" x14ac:dyDescent="0.35">
      <c r="G31" s="87"/>
      <c r="H31" s="87"/>
      <c r="I31" s="67"/>
    </row>
    <row r="33" spans="5:9" s="16" customFormat="1" ht="102.5" customHeight="1" x14ac:dyDescent="0.35">
      <c r="F33" s="2"/>
      <c r="G33" s="83" t="s">
        <v>49</v>
      </c>
      <c r="H33" s="84"/>
      <c r="I33" s="17"/>
    </row>
    <row r="35" spans="5:9" x14ac:dyDescent="0.35">
      <c r="E35" s="16"/>
    </row>
  </sheetData>
  <protectedRanges>
    <protectedRange sqref="G1:G26 G32:G1048576 E1:E1048576" name="Range2"/>
    <protectedRange algorithmName="SHA-512" hashValue="oz5grU8gXQ8u5mfDzD3trKpcz8PEBOBkiVKpzK0Nhe8IEErxBmwdCVCcugQG56kxOirqDL9n2GwDKEvG3jJz2g==" saltValue="vT5UpArOT6/gjiETIJ8aJg==" spinCount="100000" sqref="I1:I2 H33 F33 E34:E1048576 G1:G26 G34:G1048576 G32 E3:E32" name="Range1"/>
    <protectedRange algorithmName="SHA-512" hashValue="oz5grU8gXQ8u5mfDzD3trKpcz8PEBOBkiVKpzK0Nhe8IEErxBmwdCVCcugQG56kxOirqDL9n2GwDKEvG3jJz2g==" saltValue="vT5UpArOT6/gjiETIJ8aJg==" spinCount="100000" sqref="G27:G28 G30:G31" name="Range1_1"/>
  </protectedRanges>
  <mergeCells count="6">
    <mergeCell ref="G1:L2"/>
    <mergeCell ref="T4:Y4"/>
    <mergeCell ref="G33:H33"/>
    <mergeCell ref="G27:H27"/>
    <mergeCell ref="G28:H31"/>
    <mergeCell ref="I28:I31"/>
  </mergeCells>
  <conditionalFormatting sqref="B26:B1048576">
    <cfRule type="duplicateValues" dxfId="1" priority="3"/>
  </conditionalFormatting>
  <conditionalFormatting sqref="X5 B5">
    <cfRule type="duplicateValues" dxfId="0" priority="1"/>
  </conditionalFormatting>
  <pageMargins left="0.75" right="0.75" top="0.75" bottom="0.5" header="0.5" footer="0.75"/>
  <pageSetup orientation="portrait" r:id="rId1"/>
  <headerFooter>
    <oddFooter>&amp;L&amp;1#&amp;"Calibri"&amp;10&amp;K000000Classification: Public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="Indique tamano de equipo correcto" xr:uid="{4F843DF5-E91F-49B9-AF87-97824105E1F5}">
          <x14:formula1>
            <xm:f>Instrucciones!$AJ$34:$AJ$38</xm:f>
          </x14:formula1>
          <xm:sqref>C6:C25</xm:sqref>
        </x14:dataValidation>
        <x14:dataValidation type="list" errorStyle="warning" allowBlank="1" showInputMessage="1" showErrorMessage="1" errorTitle="Solo puede indicar Si o No" error="Solo puede indicar Si o No" xr:uid="{B9ABF81D-7D26-4474-8525-80D180A4643F}">
          <x14:formula1>
            <xm:f>Instrucciones!$AM$34:$AM$35</xm:f>
          </x14:formula1>
          <xm:sqref>D6:D25</xm:sqref>
        </x14:dataValidation>
        <x14:dataValidation type="list" allowBlank="1" showInputMessage="1" showErrorMessage="1" xr:uid="{E54D531E-63CB-4E26-923A-4E1813DBAE61}">
          <x14:formula1>
            <xm:f>Instrucciones!$AM$34:$AM$35</xm:f>
          </x14:formula1>
          <xm:sqref>I27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Instrucciones</vt:lpstr>
      <vt:lpstr>Seca</vt:lpstr>
      <vt:lpstr>Reefer</vt:lpstr>
      <vt:lpstr>Peligrosa</vt:lpstr>
      <vt:lpstr>Sobredimensionada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Gamez</dc:creator>
  <cp:lastModifiedBy>Maria Luisa Acevedo Cedillo</cp:lastModifiedBy>
  <cp:lastPrinted>2022-04-12T21:04:20Z</cp:lastPrinted>
  <dcterms:created xsi:type="dcterms:W3CDTF">2021-08-18T15:57:29Z</dcterms:created>
  <dcterms:modified xsi:type="dcterms:W3CDTF">2025-07-16T19:25:30Z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5b24b8-e69b-4583-bfd0-d64b5cee0119_Enabled">
    <vt:lpwstr>true</vt:lpwstr>
  </property>
  <property fmtid="{D5CDD505-2E9C-101B-9397-08002B2CF9AE}" pid="3" name="MSIP_Label_455b24b8-e69b-4583-bfd0-d64b5cee0119_SetDate">
    <vt:lpwstr>2022-08-04T21:50:59Z</vt:lpwstr>
  </property>
  <property fmtid="{D5CDD505-2E9C-101B-9397-08002B2CF9AE}" pid="4" name="MSIP_Label_455b24b8-e69b-4583-bfd0-d64b5cee0119_Method">
    <vt:lpwstr>Privileged</vt:lpwstr>
  </property>
  <property fmtid="{D5CDD505-2E9C-101B-9397-08002B2CF9AE}" pid="5" name="MSIP_Label_455b24b8-e69b-4583-bfd0-d64b5cee0119_Name">
    <vt:lpwstr>Public</vt:lpwstr>
  </property>
  <property fmtid="{D5CDD505-2E9C-101B-9397-08002B2CF9AE}" pid="6" name="MSIP_Label_455b24b8-e69b-4583-bfd0-d64b5cee0119_SiteId">
    <vt:lpwstr>05d75c05-fa1a-42e7-9cf1-eb416c396f2d</vt:lpwstr>
  </property>
  <property fmtid="{D5CDD505-2E9C-101B-9397-08002B2CF9AE}" pid="7" name="MSIP_Label_455b24b8-e69b-4583-bfd0-d64b5cee0119_ActionId">
    <vt:lpwstr>a7dd495d-5d74-4a4e-908f-a7c15522e487</vt:lpwstr>
  </property>
  <property fmtid="{D5CDD505-2E9C-101B-9397-08002B2CF9AE}" pid="8" name="MSIP_Label_455b24b8-e69b-4583-bfd0-d64b5cee0119_ContentBits">
    <vt:lpwstr>2</vt:lpwstr>
  </property>
</Properties>
</file>